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6" windowHeight="9000" activeTab="0"/>
  </bookViews>
  <sheets>
    <sheet name="Résultats" sheetId="1" r:id="rId1"/>
    <sheet name="Tableaux" sheetId="2" state="hidden" r:id="rId2"/>
    <sheet name="Finaux1" sheetId="3" r:id="rId3"/>
    <sheet name="Finaux2" sheetId="4" r:id="rId4"/>
    <sheet name="Finaux3" sheetId="5" state="hidden" r:id="rId5"/>
  </sheets>
  <definedNames>
    <definedName name="CHAMP1">'Résultats'!$P$5</definedName>
    <definedName name="_xlnm.Print_Area">'Finaux2'!$A$4:$A$50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<sst xmlns="http://schemas.openxmlformats.org/spreadsheetml/2006/main" count="705" uniqueCount="173">
  <si>
    <t>Nom</t>
  </si>
  <si>
    <t>Age</t>
  </si>
  <si>
    <t>Poids</t>
  </si>
  <si>
    <t>Coed</t>
  </si>
  <si>
    <t/>
  </si>
  <si>
    <t>S</t>
  </si>
  <si>
    <t>Open</t>
  </si>
  <si>
    <t>Y/N</t>
  </si>
  <si>
    <t>Div</t>
  </si>
  <si>
    <t>Classe</t>
  </si>
  <si>
    <t>Testé</t>
  </si>
  <si>
    <t>Comp</t>
  </si>
  <si>
    <t>S1</t>
  </si>
  <si>
    <t>S2</t>
  </si>
  <si>
    <t>S3</t>
  </si>
  <si>
    <t>S4</t>
  </si>
  <si>
    <t>Réel</t>
  </si>
  <si>
    <t>Formule</t>
  </si>
  <si>
    <t>B 1</t>
  </si>
  <si>
    <t>B 2</t>
  </si>
  <si>
    <t>B 3</t>
  </si>
  <si>
    <t>B 4</t>
  </si>
  <si>
    <t>D 1</t>
  </si>
  <si>
    <t>D 2</t>
  </si>
  <si>
    <t>D 3</t>
  </si>
  <si>
    <t>D 4</t>
  </si>
  <si>
    <t>Total</t>
  </si>
  <si>
    <t>Place</t>
  </si>
  <si>
    <t>BWT</t>
  </si>
  <si>
    <t>SCHWARTZ</t>
  </si>
  <si>
    <t>MALONE</t>
  </si>
  <si>
    <t>BWT Class - Male</t>
  </si>
  <si>
    <t>SHV</t>
  </si>
  <si>
    <t>BWT Class Female</t>
  </si>
  <si>
    <t>Illimité</t>
  </si>
  <si>
    <t>Age Class</t>
  </si>
  <si>
    <t>13-19</t>
  </si>
  <si>
    <t>20-23</t>
  </si>
  <si>
    <t>33-39</t>
  </si>
  <si>
    <t>40-49</t>
  </si>
  <si>
    <t>50-59</t>
  </si>
  <si>
    <t>60-69</t>
  </si>
  <si>
    <t>70-79</t>
  </si>
  <si>
    <t>Laurin, Joffrey</t>
  </si>
  <si>
    <t>Julien-Girard, Pascal</t>
  </si>
  <si>
    <t>Lemay-Dubeau, Pierre</t>
  </si>
  <si>
    <t>Dionne, Stéphane</t>
  </si>
  <si>
    <t>Moreau. Dave</t>
  </si>
  <si>
    <t>Houle, Jean-Pierre</t>
  </si>
  <si>
    <t>Falardeau, Carl</t>
  </si>
  <si>
    <t>Careau, Christian</t>
  </si>
  <si>
    <t>Boissinot, Éric</t>
  </si>
  <si>
    <t>Lamonica, Joseph</t>
  </si>
  <si>
    <t>Veilleux, François</t>
  </si>
  <si>
    <t>Roy, Mario</t>
  </si>
  <si>
    <t>Dallaire, Claude</t>
  </si>
  <si>
    <t>Lehoux, Mario</t>
  </si>
  <si>
    <t>Plante, Bernard</t>
  </si>
  <si>
    <t>Bolduc, Richard</t>
  </si>
  <si>
    <t>Riverin, Dan</t>
  </si>
  <si>
    <t>Seward, Dany</t>
  </si>
  <si>
    <t>Marceau, Claude</t>
  </si>
  <si>
    <t>Genest, Guy</t>
  </si>
  <si>
    <t>Leblond, Jacques</t>
  </si>
  <si>
    <t>Sadouski, Mark</t>
  </si>
  <si>
    <t>Gagné, Réjean</t>
  </si>
  <si>
    <t>Chassé, Denis</t>
  </si>
  <si>
    <t>Labrecque, Georges</t>
  </si>
  <si>
    <t>Haines, Shawn</t>
  </si>
  <si>
    <t>Poitras, Alexandre</t>
  </si>
  <si>
    <t>Troussov, Sergei</t>
  </si>
  <si>
    <t>Turgeon, Denis</t>
  </si>
  <si>
    <t>Sirois Sébastien</t>
  </si>
  <si>
    <t>Dionne, Daniel</t>
  </si>
  <si>
    <t>Castonguay, Gino</t>
  </si>
  <si>
    <t>Bernier, Mario</t>
  </si>
  <si>
    <t>Daneault, Dave</t>
  </si>
  <si>
    <t>Normandin, Yannick</t>
  </si>
  <si>
    <t>Proulx, Hélène</t>
  </si>
  <si>
    <t>Michaud, Odette</t>
  </si>
  <si>
    <t>Keddy, Susan</t>
  </si>
  <si>
    <t>Warne, Janet</t>
  </si>
  <si>
    <t>Hardy, Guylaine</t>
  </si>
  <si>
    <t>St-Jean, Martine</t>
  </si>
  <si>
    <t>Beaudry, Chantal</t>
  </si>
  <si>
    <t>M</t>
  </si>
  <si>
    <t>F</t>
  </si>
  <si>
    <t>N</t>
  </si>
  <si>
    <t>Y</t>
  </si>
  <si>
    <t>Power</t>
  </si>
  <si>
    <t>Sq 1</t>
  </si>
  <si>
    <t>200-</t>
  </si>
  <si>
    <t>600-</t>
  </si>
  <si>
    <t>480-</t>
  </si>
  <si>
    <t>235-</t>
  </si>
  <si>
    <t>370-</t>
  </si>
  <si>
    <t>325-</t>
  </si>
  <si>
    <t>550</t>
  </si>
  <si>
    <t>700-</t>
  </si>
  <si>
    <t>265-</t>
  </si>
  <si>
    <t>Sq 2</t>
  </si>
  <si>
    <t>215-</t>
  </si>
  <si>
    <t>540-</t>
  </si>
  <si>
    <t>525-</t>
  </si>
  <si>
    <t>530-</t>
  </si>
  <si>
    <t>430-</t>
  </si>
  <si>
    <t>350-</t>
  </si>
  <si>
    <t>205-</t>
  </si>
  <si>
    <t>275-</t>
  </si>
  <si>
    <t>337.5</t>
  </si>
  <si>
    <t>Sq 3</t>
  </si>
  <si>
    <t>340-</t>
  </si>
  <si>
    <t>625-</t>
  </si>
  <si>
    <t>550-</t>
  </si>
  <si>
    <t>475-</t>
  </si>
  <si>
    <t>585-</t>
  </si>
  <si>
    <t>415-</t>
  </si>
  <si>
    <t>555-</t>
  </si>
  <si>
    <t>605-</t>
  </si>
  <si>
    <t>720-</t>
  </si>
  <si>
    <t>Sq 4</t>
  </si>
  <si>
    <t>500-</t>
  </si>
  <si>
    <t>730-</t>
  </si>
  <si>
    <t>746-</t>
  </si>
  <si>
    <t>295-</t>
  </si>
  <si>
    <t>365-</t>
  </si>
  <si>
    <t>145-</t>
  </si>
  <si>
    <t>315-</t>
  </si>
  <si>
    <t>185-</t>
  </si>
  <si>
    <t>412.5</t>
  </si>
  <si>
    <t>345-</t>
  </si>
  <si>
    <t>450-</t>
  </si>
  <si>
    <t>210-</t>
  </si>
  <si>
    <t>135-</t>
  </si>
  <si>
    <t>400-</t>
  </si>
  <si>
    <t>-</t>
  </si>
  <si>
    <t>380-</t>
  </si>
  <si>
    <t>422.5</t>
  </si>
  <si>
    <t>385-</t>
  </si>
  <si>
    <t>77.5-</t>
  </si>
  <si>
    <t>216-</t>
  </si>
  <si>
    <t>487-</t>
  </si>
  <si>
    <t>462-</t>
  </si>
  <si>
    <t>427.5</t>
  </si>
  <si>
    <t>560-</t>
  </si>
  <si>
    <t>130-</t>
  </si>
  <si>
    <t>213.5</t>
  </si>
  <si>
    <t>650-</t>
  </si>
  <si>
    <t>465-</t>
  </si>
  <si>
    <t>460-</t>
  </si>
  <si>
    <t>670-</t>
  </si>
  <si>
    <t>575-</t>
  </si>
  <si>
    <t>485-</t>
  </si>
  <si>
    <t>580-</t>
  </si>
  <si>
    <t>631-</t>
  </si>
  <si>
    <t>640-</t>
  </si>
  <si>
    <t>665-</t>
  </si>
  <si>
    <t>318-</t>
  </si>
  <si>
    <t>490-</t>
  </si>
  <si>
    <t>565-</t>
  </si>
  <si>
    <t>300-</t>
  </si>
  <si>
    <t>360-</t>
  </si>
  <si>
    <t>Championnat Nord-Est Canadien  Push/Pull ,Galerie du Vieux Port ,Matane 28 juillet 2001</t>
  </si>
  <si>
    <t>Claude Dallaire</t>
  </si>
  <si>
    <t>m</t>
  </si>
  <si>
    <t>n</t>
  </si>
  <si>
    <t>332.5</t>
  </si>
  <si>
    <t>Joffrey Laurin</t>
  </si>
  <si>
    <t>Joe Lamonica</t>
  </si>
  <si>
    <t>24-32</t>
  </si>
  <si>
    <t xml:space="preserve">Stephen Ross </t>
  </si>
  <si>
    <t>Alexandre Pelletier</t>
  </si>
  <si>
    <t>Mario Lehoux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</si>
</sst>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000"/>
  </numFmts>
  <fonts count="4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8"/>
      <color indexed="60"/>
      <name val="Times New Roman"/>
      <family val="0"/>
    </font>
    <font>
      <sz val="8"/>
      <color indexed="10"/>
      <name val="Times New Roman"/>
      <family val="0"/>
    </font>
    <font>
      <b/>
      <sz val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4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8">
    <xf numFmtId="0" fontId="0" fillId="0" borderId="0" xfId="0" applyAlignment="1">
      <alignment/>
    </xf>
    <xf numFmtId="0" fontId="4" fillId="0" borderId="0" xfId="0" applyNumberFormat="1" applyFont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/>
    </xf>
    <xf numFmtId="0" fontId="0" fillId="0" borderId="11" xfId="0" applyNumberFormat="1" applyBorder="1" applyAlignment="1">
      <alignment/>
    </xf>
    <xf numFmtId="0" fontId="4" fillId="33" borderId="10" xfId="0" applyNumberFormat="1" applyFont="1" applyFill="1" applyBorder="1" applyAlignment="1">
      <alignment horizontal="left"/>
    </xf>
    <xf numFmtId="0" fontId="4" fillId="34" borderId="10" xfId="0" applyNumberFormat="1" applyFont="1" applyFill="1" applyBorder="1" applyAlignment="1">
      <alignment horizontal="center"/>
    </xf>
    <xf numFmtId="0" fontId="4" fillId="35" borderId="10" xfId="0" applyNumberFormat="1" applyFont="1" applyFill="1" applyBorder="1" applyAlignment="1">
      <alignment horizontal="left"/>
    </xf>
    <xf numFmtId="0" fontId="0" fillId="0" borderId="10" xfId="0" applyNumberForma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35" borderId="10" xfId="0" applyNumberFormat="1" applyFont="1" applyFill="1" applyBorder="1" applyAlignment="1">
      <alignment horizontal="center"/>
    </xf>
    <xf numFmtId="164" fontId="4" fillId="33" borderId="12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/>
    </xf>
    <xf numFmtId="0" fontId="4" fillId="0" borderId="13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13" xfId="0" applyNumberFormat="1" applyBorder="1" applyAlignment="1">
      <alignment/>
    </xf>
    <xf numFmtId="0" fontId="4" fillId="0" borderId="10" xfId="0" applyNumberFormat="1" applyFont="1" applyBorder="1" applyAlignment="1">
      <alignment horizontal="left"/>
    </xf>
    <xf numFmtId="164" fontId="4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4" fillId="35" borderId="0" xfId="0" applyNumberFormat="1" applyFont="1" applyFill="1" applyAlignment="1">
      <alignment horizontal="left"/>
    </xf>
    <xf numFmtId="164" fontId="4" fillId="33" borderId="0" xfId="0" applyNumberFormat="1" applyFont="1" applyFill="1" applyAlignment="1">
      <alignment horizontal="center"/>
    </xf>
    <xf numFmtId="0" fontId="4" fillId="35" borderId="0" xfId="0" applyNumberFormat="1" applyFont="1" applyFill="1" applyAlignment="1">
      <alignment horizontal="center"/>
    </xf>
    <xf numFmtId="0" fontId="4" fillId="33" borderId="0" xfId="0" applyNumberFormat="1" applyFont="1" applyFill="1" applyAlignment="1">
      <alignment horizontal="center"/>
    </xf>
    <xf numFmtId="0" fontId="5" fillId="33" borderId="0" xfId="0" applyNumberFormat="1" applyFont="1" applyFill="1" applyAlignment="1">
      <alignment horizontal="center"/>
    </xf>
    <xf numFmtId="0" fontId="6" fillId="33" borderId="0" xfId="0" applyNumberFormat="1" applyFont="1" applyFill="1" applyAlignment="1">
      <alignment horizontal="center"/>
    </xf>
    <xf numFmtId="0" fontId="25" fillId="0" borderId="0" xfId="0" applyNumberFormat="1" applyFont="1" applyAlignment="1">
      <alignment horizontal="center"/>
    </xf>
    <xf numFmtId="0" fontId="4" fillId="35" borderId="10" xfId="0" applyNumberFormat="1" applyFont="1" applyFill="1" applyBorder="1" applyAlignment="1">
      <alignment horizontal="left"/>
    </xf>
    <xf numFmtId="164" fontId="4" fillId="33" borderId="10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4" fillId="35" borderId="10" xfId="0" applyNumberFormat="1" applyFont="1" applyFill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/>
    </xf>
  </cellXfs>
  <cellStyles count="4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Satisfaisant" xfId="46"/>
    <cellStyle name="Sortie" xfId="47"/>
    <cellStyle name="Texte explicatif" xfId="48"/>
    <cellStyle name="Titre" xfId="49"/>
    <cellStyle name="Titre 1" xfId="50"/>
    <cellStyle name="Titre 2" xfId="51"/>
    <cellStyle name="Titre 3" xfId="52"/>
    <cellStyle name="Titre 4" xfId="53"/>
    <cellStyle name="Total" xfId="54"/>
    <cellStyle name="Vérification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114"/>
  <sheetViews>
    <sheetView tabSelected="1" showOutlineSymbols="0" zoomScale="130" zoomScaleNormal="130" zoomScalePageLayoutView="0" workbookViewId="0" topLeftCell="A1">
      <pane xSplit="1" topLeftCell="B1" activePane="topRight" state="frozen"/>
      <selection pane="topLeft" activeCell="A1" sqref="A1"/>
      <selection pane="topRight" activeCell="A2" sqref="A2"/>
    </sheetView>
  </sheetViews>
  <sheetFormatPr defaultColWidth="11.5546875" defaultRowHeight="15"/>
  <cols>
    <col min="1" max="1" width="13.77734375" style="20" customWidth="1"/>
    <col min="2" max="2" width="2.77734375" style="21" customWidth="1"/>
    <col min="3" max="3" width="3.77734375" style="21" customWidth="1"/>
    <col min="4" max="4" width="7.77734375" style="22" customWidth="1"/>
    <col min="5" max="5" width="2.77734375" style="21" customWidth="1"/>
    <col min="6" max="6" width="3.77734375" style="21" customWidth="1"/>
    <col min="7" max="9" width="4.77734375" style="21" customWidth="1"/>
    <col min="10" max="15" width="3.77734375" style="21" customWidth="1"/>
    <col min="16" max="16" width="4.77734375" style="23" customWidth="1"/>
    <col min="17" max="21" width="3.77734375" style="21" customWidth="1"/>
    <col min="22" max="22" width="6.77734375" style="24" customWidth="1"/>
    <col min="23" max="27" width="3.77734375" style="21" customWidth="1"/>
    <col min="28" max="28" width="4.77734375" style="24" customWidth="1"/>
    <col min="29" max="29" width="3.77734375" style="24" customWidth="1"/>
    <col min="30" max="30" width="4.77734375" style="24" customWidth="1"/>
    <col min="31" max="31" width="3.77734375" style="21" customWidth="1"/>
    <col min="32" max="16384" width="9.77734375" style="1" customWidth="1"/>
  </cols>
  <sheetData>
    <row r="2" ht="30">
      <c r="I2" s="40" t="s">
        <v>162</v>
      </c>
    </row>
    <row r="3" spans="1:32" ht="15">
      <c r="A3" s="2" t="s">
        <v>0</v>
      </c>
      <c r="B3" s="2" t="s">
        <v>1</v>
      </c>
      <c r="C3" s="2" t="s">
        <v>2</v>
      </c>
      <c r="D3" s="3" t="s">
        <v>3</v>
      </c>
      <c r="E3" s="2" t="s">
        <v>5</v>
      </c>
      <c r="F3" s="2" t="s">
        <v>6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  <c r="O3" s="2" t="s">
        <v>16</v>
      </c>
      <c r="P3" s="4" t="s">
        <v>17</v>
      </c>
      <c r="Q3" s="2" t="s">
        <v>18</v>
      </c>
      <c r="R3" s="2" t="s">
        <v>19</v>
      </c>
      <c r="S3" s="2" t="s">
        <v>20</v>
      </c>
      <c r="T3" s="2" t="s">
        <v>21</v>
      </c>
      <c r="U3" s="2" t="s">
        <v>16</v>
      </c>
      <c r="V3" s="5" t="s">
        <v>17</v>
      </c>
      <c r="W3" s="2" t="s">
        <v>22</v>
      </c>
      <c r="X3" s="2" t="s">
        <v>23</v>
      </c>
      <c r="Y3" s="2" t="s">
        <v>24</v>
      </c>
      <c r="Z3" s="2" t="s">
        <v>25</v>
      </c>
      <c r="AA3" s="2" t="s">
        <v>16</v>
      </c>
      <c r="AB3" s="5" t="s">
        <v>17</v>
      </c>
      <c r="AC3" s="5" t="s">
        <v>26</v>
      </c>
      <c r="AD3" s="5" t="s">
        <v>17</v>
      </c>
      <c r="AE3" s="2" t="s">
        <v>27</v>
      </c>
      <c r="AF3" s="6"/>
    </row>
    <row r="4" spans="1:32" ht="15">
      <c r="A4" s="7"/>
      <c r="B4" s="8"/>
      <c r="C4" s="2"/>
      <c r="D4" s="3" t="s">
        <v>4</v>
      </c>
      <c r="E4" s="2"/>
      <c r="F4" s="2" t="s">
        <v>7</v>
      </c>
      <c r="G4" s="2" t="s">
        <v>4</v>
      </c>
      <c r="H4" s="2" t="s">
        <v>4</v>
      </c>
      <c r="I4" s="2"/>
      <c r="J4" s="2"/>
      <c r="K4" s="2"/>
      <c r="L4" s="2"/>
      <c r="M4" s="2"/>
      <c r="N4" s="2"/>
      <c r="O4" s="2" t="s">
        <v>4</v>
      </c>
      <c r="P4" s="4" t="s">
        <v>4</v>
      </c>
      <c r="Q4" s="2"/>
      <c r="R4" s="2"/>
      <c r="S4" s="2"/>
      <c r="T4" s="2"/>
      <c r="U4" s="2" t="s">
        <v>4</v>
      </c>
      <c r="V4" s="4" t="s">
        <v>4</v>
      </c>
      <c r="W4" s="2"/>
      <c r="X4" s="2"/>
      <c r="Y4" s="2"/>
      <c r="Z4" s="2"/>
      <c r="AA4" s="2" t="s">
        <v>4</v>
      </c>
      <c r="AB4" s="4" t="s">
        <v>4</v>
      </c>
      <c r="AC4" s="2" t="s">
        <v>4</v>
      </c>
      <c r="AD4" s="5" t="s">
        <v>4</v>
      </c>
      <c r="AE4" s="2"/>
      <c r="AF4" s="6"/>
    </row>
    <row r="5" spans="1:32" ht="15">
      <c r="A5" s="41" t="s">
        <v>163</v>
      </c>
      <c r="B5" s="10">
        <v>41</v>
      </c>
      <c r="C5" s="10">
        <v>158</v>
      </c>
      <c r="D5" s="42">
        <v>0.6893</v>
      </c>
      <c r="E5" s="43" t="s">
        <v>164</v>
      </c>
      <c r="F5" s="43" t="s">
        <v>165</v>
      </c>
      <c r="G5" s="2" t="str">
        <f>IF(B5="","",IF(F5="","",IF(F5="Y","Open",IF(F5="N",VLOOKUP(B5,Tableaux!$G$2:$H$68,2),"ERREUR"))))</f>
        <v>40-49</v>
      </c>
      <c r="H5" s="2">
        <f>IF(C5="","",IF(E5="","",IF(E5="M",IF(C5&lt;Tableaux!$A$2,Tableaux!$D$2,IF(C5&gt;Tableaux!$A$274,Tableaux!$D$274,VLOOKUP(C5,Tableaux!$A$2:$E$274,4))),IF(E5="F",IF(C5&lt;Tableaux!$A$2,Tableaux!$E$2,IF(C5&gt;Tableaux!$A$162,Tableaux!$E$162,VLOOKUP(C5,Tableaux!$A$2:$E$162,5))),"ERREUR"))))</f>
        <v>165</v>
      </c>
      <c r="I5" s="44" t="s">
        <v>165</v>
      </c>
      <c r="J5" s="12"/>
      <c r="K5" s="12">
        <v>0</v>
      </c>
      <c r="L5" s="12"/>
      <c r="M5" s="12"/>
      <c r="N5" s="12"/>
      <c r="O5" s="2">
        <f aca="true" t="shared" si="0" ref="O5:O36">IF(K5="",IF(L5="",IF(M5="","",MAX(K5:M5)),MAX(K5:M5)),MAX(K5:M5))</f>
        <v>0</v>
      </c>
      <c r="P5" s="4">
        <f aca="true" t="shared" si="1" ref="P5:P36">IF(O5="","",O5*D5)</f>
        <v>0</v>
      </c>
      <c r="Q5" s="12">
        <v>-310</v>
      </c>
      <c r="R5" s="12">
        <v>310</v>
      </c>
      <c r="S5" s="12">
        <v>320</v>
      </c>
      <c r="T5" s="45" t="s">
        <v>166</v>
      </c>
      <c r="U5" s="2">
        <f aca="true" t="shared" si="2" ref="U5:U36">IF(Q5="",IF(R5="",IF(S5="","",MAX(Q5:S5)),MAX(Q5:S5)),MAX(Q5:S5))</f>
        <v>320</v>
      </c>
      <c r="V5" s="4">
        <f aca="true" t="shared" si="3" ref="V5:V36">IF(U5="","",U5*D5)</f>
        <v>220.57600000000002</v>
      </c>
      <c r="W5" s="12">
        <v>605</v>
      </c>
      <c r="X5" s="12">
        <v>625</v>
      </c>
      <c r="Y5" s="12">
        <v>640</v>
      </c>
      <c r="Z5" s="12"/>
      <c r="AA5" s="2">
        <f aca="true" t="shared" si="4" ref="AA5:AA36">IF(W5="",IF(X5="",IF(Y5="","",MAX(W5:Y5)),MAX(W5:Y5)),MAX(W5:Y5))</f>
        <v>640</v>
      </c>
      <c r="AB5" s="4">
        <f aca="true" t="shared" si="5" ref="AB5:AB36">IF(AA5="","",AA5*D5)</f>
        <v>441.15200000000004</v>
      </c>
      <c r="AC5" s="2">
        <f aca="true" t="shared" si="6" ref="AC5:AC36">IF(O5="",IF(U5="",IF(AA5="","",O5+U5+AA5),O5+U5+AA5),O5+U5+AA5)</f>
        <v>960</v>
      </c>
      <c r="AD5" s="5">
        <f aca="true" t="shared" si="7" ref="AD5:AD36">IF(AC5="","",AC5*D5)</f>
        <v>661.7280000000001</v>
      </c>
      <c r="AE5" s="2"/>
      <c r="AF5" s="6"/>
    </row>
    <row r="6" spans="1:32" ht="15">
      <c r="A6" s="9"/>
      <c r="B6" s="10"/>
      <c r="C6" s="10"/>
      <c r="D6" s="3">
        <f>IF(C6="","",IF(E6="","",IF(E6="M",IF(C6&lt;Tableaux!$A$2,Tableaux!$B$2,IF(E6&gt;Tableaux!$A$274,Tableaux!$B$274,VLOOKUP(C6,Tableaux!$A$2:$B$274,2))),IF(E6="F",IF(C6&lt;Tableaux!$A$2,Tableaux!$C$2,IF(C6&gt;Tableaux!$A$162,Tableaux!$C$162,VLOOKUP(C6,Tableaux!$A$2:$C$162,3))),"ERREUR"))))</f>
      </c>
      <c r="E6" s="11"/>
      <c r="F6" s="11"/>
      <c r="G6" s="2">
        <f>IF(B6="","",IF(F6="","",IF(F6="Y","Open",IF(F6="N",VLOOKUP(B6,Tableaux!$G$2:$H$68,2),"ERREUR"))))</f>
      </c>
      <c r="H6" s="2">
        <f>IF(C6="","",IF(E6="","",IF(E6="M",IF(C6&lt;Tableaux!$A$2,Tableaux!$D$2,IF(C6&gt;Tableaux!$A$274,Tableaux!$D$274,VLOOKUP(C6,Tableaux!$A$2:$E$274,4))),IF(E6="F",IF(C6&lt;Tableaux!$A$2,Tableaux!$E$2,IF(C6&gt;Tableaux!$A$162,Tableaux!$E$162,VLOOKUP(C6,Tableaux!$A$2:$E$162,5))),"ERREUR"))))</f>
      </c>
      <c r="I6" s="2"/>
      <c r="J6" s="12"/>
      <c r="K6" s="12"/>
      <c r="L6" s="12"/>
      <c r="M6" s="12"/>
      <c r="N6" s="12"/>
      <c r="O6" s="2">
        <f t="shared" si="0"/>
      </c>
      <c r="P6" s="4">
        <f t="shared" si="1"/>
      </c>
      <c r="Q6" s="12"/>
      <c r="R6" s="12"/>
      <c r="S6" s="12"/>
      <c r="T6" s="12"/>
      <c r="U6" s="2">
        <f t="shared" si="2"/>
      </c>
      <c r="V6" s="4">
        <f t="shared" si="3"/>
      </c>
      <c r="W6" s="12"/>
      <c r="X6" s="12"/>
      <c r="Y6" s="12"/>
      <c r="Z6" s="12"/>
      <c r="AA6" s="2">
        <f t="shared" si="4"/>
      </c>
      <c r="AB6" s="4">
        <f t="shared" si="5"/>
      </c>
      <c r="AC6" s="2">
        <f t="shared" si="6"/>
      </c>
      <c r="AD6" s="5">
        <f t="shared" si="7"/>
      </c>
      <c r="AE6" s="2"/>
      <c r="AF6" s="6"/>
    </row>
    <row r="7" spans="1:32" ht="15">
      <c r="A7" s="41" t="s">
        <v>167</v>
      </c>
      <c r="B7" s="10">
        <v>15</v>
      </c>
      <c r="C7" s="10">
        <v>168</v>
      </c>
      <c r="D7" s="3">
        <v>0.6563</v>
      </c>
      <c r="E7" s="43" t="s">
        <v>164</v>
      </c>
      <c r="F7" s="43" t="s">
        <v>165</v>
      </c>
      <c r="G7" s="2" t="str">
        <f>IF(B7="","",IF(F7="","",IF(F7="Y","Open",IF(F7="N",VLOOKUP(B7,Tableaux!$G$2:$H$68,2),"ERREUR"))))</f>
        <v>13-19</v>
      </c>
      <c r="H7" s="2">
        <f>IF(C7="","",IF(E7="","",IF(E7="M",IF(C7&lt;Tableaux!$A$2,Tableaux!$D$2,IF(C7&gt;Tableaux!$A$274,Tableaux!$D$274,VLOOKUP(C7,Tableaux!$A$2:$E$274,4))),IF(E7="F",IF(C7&lt;Tableaux!$A$2,Tableaux!$E$2,IF(C7&gt;Tableaux!$A$162,Tableaux!$E$162,VLOOKUP(C7,Tableaux!$A$2:$E$162,5))),"ERREUR"))))</f>
        <v>181</v>
      </c>
      <c r="I7" s="2"/>
      <c r="J7" s="12"/>
      <c r="K7" s="12">
        <v>0</v>
      </c>
      <c r="L7" s="12"/>
      <c r="M7" s="12"/>
      <c r="N7" s="12"/>
      <c r="O7" s="2">
        <f t="shared" si="0"/>
        <v>0</v>
      </c>
      <c r="P7" s="4">
        <f t="shared" si="1"/>
        <v>0</v>
      </c>
      <c r="Q7" s="12">
        <v>165</v>
      </c>
      <c r="R7" s="12">
        <v>175</v>
      </c>
      <c r="S7" s="12">
        <v>195</v>
      </c>
      <c r="T7" s="12">
        <v>-210</v>
      </c>
      <c r="U7" s="2">
        <f t="shared" si="2"/>
        <v>195</v>
      </c>
      <c r="V7" s="4">
        <f t="shared" si="3"/>
        <v>127.9785</v>
      </c>
      <c r="W7" s="12">
        <v>350</v>
      </c>
      <c r="X7" s="12">
        <v>370</v>
      </c>
      <c r="Y7" s="12">
        <v>390</v>
      </c>
      <c r="Z7" s="12">
        <v>395</v>
      </c>
      <c r="AA7" s="2">
        <f t="shared" si="4"/>
        <v>390</v>
      </c>
      <c r="AB7" s="4">
        <f t="shared" si="5"/>
        <v>255.957</v>
      </c>
      <c r="AC7" s="2">
        <f t="shared" si="6"/>
        <v>585</v>
      </c>
      <c r="AD7" s="5">
        <f t="shared" si="7"/>
        <v>383.9355</v>
      </c>
      <c r="AE7" s="2"/>
      <c r="AF7" s="6"/>
    </row>
    <row r="8" spans="1:32" ht="15">
      <c r="A8" s="41" t="s">
        <v>168</v>
      </c>
      <c r="B8" s="10">
        <v>33</v>
      </c>
      <c r="C8" s="10">
        <v>181</v>
      </c>
      <c r="D8" s="3">
        <v>0.6214</v>
      </c>
      <c r="E8" s="43" t="s">
        <v>164</v>
      </c>
      <c r="F8" s="43" t="s">
        <v>6</v>
      </c>
      <c r="G8" s="44" t="s">
        <v>169</v>
      </c>
      <c r="H8" s="2">
        <f>IF(C8="","",IF(E8="","",IF(E8="M",IF(C8&lt;Tableaux!$A$2,Tableaux!$D$2,IF(C8&gt;Tableaux!$A$274,Tableaux!$D$274,VLOOKUP(C8,Tableaux!$A$2:$E$274,4))),IF(E8="F",IF(C8&lt;Tableaux!$A$2,Tableaux!$E$2,IF(C8&gt;Tableaux!$A$162,Tableaux!$E$162,VLOOKUP(C8,Tableaux!$A$2:$E$162,5))),"ERREUR"))))</f>
        <v>181</v>
      </c>
      <c r="I8" s="44" t="s">
        <v>165</v>
      </c>
      <c r="J8" s="12"/>
      <c r="K8" s="12">
        <v>0</v>
      </c>
      <c r="L8" s="12"/>
      <c r="M8" s="12"/>
      <c r="N8" s="12"/>
      <c r="O8" s="2">
        <f t="shared" si="0"/>
        <v>0</v>
      </c>
      <c r="P8" s="4">
        <f t="shared" si="1"/>
        <v>0</v>
      </c>
      <c r="Q8" s="12">
        <v>225</v>
      </c>
      <c r="R8" s="12">
        <v>245</v>
      </c>
      <c r="S8" s="12">
        <v>-255</v>
      </c>
      <c r="T8" s="12"/>
      <c r="U8" s="2">
        <f t="shared" si="2"/>
        <v>245</v>
      </c>
      <c r="V8" s="4">
        <f t="shared" si="3"/>
        <v>152.243</v>
      </c>
      <c r="W8" s="12">
        <v>415</v>
      </c>
      <c r="X8" s="12">
        <v>455</v>
      </c>
      <c r="Y8" s="12">
        <v>-465</v>
      </c>
      <c r="Z8" s="12"/>
      <c r="AA8" s="2">
        <f t="shared" si="4"/>
        <v>455</v>
      </c>
      <c r="AB8" s="4">
        <f t="shared" si="5"/>
        <v>282.73699999999997</v>
      </c>
      <c r="AC8" s="2">
        <f t="shared" si="6"/>
        <v>700</v>
      </c>
      <c r="AD8" s="5">
        <f t="shared" si="7"/>
        <v>434.97999999999996</v>
      </c>
      <c r="AE8" s="2"/>
      <c r="AF8" s="6"/>
    </row>
    <row r="9" spans="1:32" ht="15">
      <c r="A9" s="41" t="s">
        <v>168</v>
      </c>
      <c r="B9" s="10">
        <v>33</v>
      </c>
      <c r="C9" s="10">
        <v>181</v>
      </c>
      <c r="D9" s="3">
        <v>0.6214</v>
      </c>
      <c r="E9" s="43" t="s">
        <v>164</v>
      </c>
      <c r="F9" s="43" t="s">
        <v>165</v>
      </c>
      <c r="G9" s="2" t="str">
        <f>IF(B9="","",IF(F9="","",IF(F9="Y","Open",IF(F9="N",VLOOKUP(B9,Tableaux!$G$2:$H$68,2),"ERREUR"))))</f>
        <v>33-39</v>
      </c>
      <c r="H9" s="2">
        <f>IF(C9="","",IF(E9="","",IF(E9="M",IF(C9&lt;Tableaux!$A$2,Tableaux!$D$2,IF(C9&gt;Tableaux!$A$274,Tableaux!$D$274,VLOOKUP(C9,Tableaux!$A$2:$E$274,4))),IF(E9="F",IF(C9&lt;Tableaux!$A$2,Tableaux!$E$2,IF(C9&gt;Tableaux!$A$162,Tableaux!$E$162,VLOOKUP(C9,Tableaux!$A$2:$E$162,5))),"ERREUR"))))</f>
        <v>181</v>
      </c>
      <c r="I9" s="44" t="s">
        <v>165</v>
      </c>
      <c r="J9" s="12"/>
      <c r="K9" s="12">
        <v>0</v>
      </c>
      <c r="L9" s="12"/>
      <c r="M9" s="12"/>
      <c r="N9" s="12"/>
      <c r="O9" s="2">
        <f t="shared" si="0"/>
        <v>0</v>
      </c>
      <c r="P9" s="4">
        <f t="shared" si="1"/>
        <v>0</v>
      </c>
      <c r="Q9" s="12">
        <v>225</v>
      </c>
      <c r="R9" s="12">
        <v>245</v>
      </c>
      <c r="S9" s="12">
        <v>-255</v>
      </c>
      <c r="T9" s="12"/>
      <c r="U9" s="2">
        <f t="shared" si="2"/>
        <v>245</v>
      </c>
      <c r="V9" s="4">
        <f t="shared" si="3"/>
        <v>152.243</v>
      </c>
      <c r="W9" s="12">
        <v>415</v>
      </c>
      <c r="X9" s="12">
        <v>455</v>
      </c>
      <c r="Y9" s="12">
        <v>-465</v>
      </c>
      <c r="Z9" s="12"/>
      <c r="AA9" s="2">
        <f t="shared" si="4"/>
        <v>455</v>
      </c>
      <c r="AB9" s="4">
        <f t="shared" si="5"/>
        <v>282.73699999999997</v>
      </c>
      <c r="AC9" s="2">
        <f t="shared" si="6"/>
        <v>700</v>
      </c>
      <c r="AD9" s="5">
        <f t="shared" si="7"/>
        <v>434.97999999999996</v>
      </c>
      <c r="AE9" s="2"/>
      <c r="AF9" s="6"/>
    </row>
    <row r="10" spans="1:32" ht="15">
      <c r="A10" s="9"/>
      <c r="B10" s="10"/>
      <c r="C10" s="10"/>
      <c r="D10" s="3">
        <f>IF(C10="","",IF(E10="","",IF(E10="M",IF(C10&lt;Tableaux!$A$2,Tableaux!$B$2,IF(E10&gt;Tableaux!$A$274,Tableaux!$B$274,VLOOKUP(C10,Tableaux!$A$2:$B$274,2))),IF(E10="F",IF(C10&lt;Tableaux!$A$2,Tableaux!$C$2,IF(C10&gt;Tableaux!$A$162,Tableaux!$C$162,VLOOKUP(C10,Tableaux!$A$2:$C$162,3))),"ERREUR"))))</f>
      </c>
      <c r="E10" s="11"/>
      <c r="F10" s="10"/>
      <c r="G10" s="2">
        <f>IF(B10="","",IF(F10="","",IF(F10="Y","Open",IF(F10="N",VLOOKUP(B10,Tableaux!$G$2:$H$68,2),"ERREUR"))))</f>
      </c>
      <c r="H10" s="2">
        <f>IF(C10="","",IF(E10="","",IF(E10="M",IF(C10&lt;Tableaux!$A$2,Tableaux!$D$2,IF(C10&gt;Tableaux!$A$274,Tableaux!$D$274,VLOOKUP(C10,Tableaux!$A$2:$E$274,4))),IF(E10="F",IF(C10&lt;Tableaux!$A$2,Tableaux!$E$2,IF(C10&gt;Tableaux!$A$162,Tableaux!$E$162,VLOOKUP(C10,Tableaux!$A$2:$E$162,5))),"ERREUR"))))</f>
      </c>
      <c r="I10" s="2"/>
      <c r="J10" s="12"/>
      <c r="K10" s="12"/>
      <c r="L10" s="12"/>
      <c r="M10" s="12"/>
      <c r="N10" s="12"/>
      <c r="O10" s="2">
        <f t="shared" si="0"/>
      </c>
      <c r="P10" s="4">
        <f t="shared" si="1"/>
      </c>
      <c r="Q10" s="12"/>
      <c r="R10" s="12"/>
      <c r="S10" s="12"/>
      <c r="T10" s="12"/>
      <c r="U10" s="2">
        <f t="shared" si="2"/>
      </c>
      <c r="V10" s="4">
        <f t="shared" si="3"/>
      </c>
      <c r="W10" s="12"/>
      <c r="X10" s="12"/>
      <c r="Y10" s="12"/>
      <c r="Z10" s="12"/>
      <c r="AA10" s="2">
        <f t="shared" si="4"/>
      </c>
      <c r="AB10" s="4">
        <f t="shared" si="5"/>
      </c>
      <c r="AC10" s="2">
        <f t="shared" si="6"/>
      </c>
      <c r="AD10" s="5">
        <f t="shared" si="7"/>
      </c>
      <c r="AE10" s="2"/>
      <c r="AF10" s="6"/>
    </row>
    <row r="11" spans="1:32" ht="15">
      <c r="A11" s="41" t="s">
        <v>170</v>
      </c>
      <c r="B11" s="10">
        <v>33</v>
      </c>
      <c r="C11" s="10">
        <v>195</v>
      </c>
      <c r="D11" s="13">
        <v>0.5916</v>
      </c>
      <c r="E11" s="46" t="s">
        <v>164</v>
      </c>
      <c r="F11" s="47" t="s">
        <v>6</v>
      </c>
      <c r="G11" s="44" t="s">
        <v>169</v>
      </c>
      <c r="H11" s="2">
        <f>IF(C11="","",IF(E11="","",IF(E11="M",IF(C11&lt;Tableaux!$A$2,Tableaux!$D$2,IF(C11&gt;Tableaux!$A$274,Tableaux!$D$274,VLOOKUP(C11,Tableaux!$A$2:$E$274,4))),IF(E11="F",IF(C11&lt;Tableaux!$A$2,Tableaux!$E$2,IF(C11&gt;Tableaux!$A$162,Tableaux!$E$162,VLOOKUP(C11,Tableaux!$A$2:$E$162,5))),"ERREUR"))))</f>
        <v>198</v>
      </c>
      <c r="I11" s="44" t="s">
        <v>165</v>
      </c>
      <c r="J11" s="12"/>
      <c r="K11" s="12">
        <v>0</v>
      </c>
      <c r="L11" s="12"/>
      <c r="M11" s="12"/>
      <c r="N11" s="12"/>
      <c r="O11" s="2">
        <f t="shared" si="0"/>
        <v>0</v>
      </c>
      <c r="P11" s="4">
        <f t="shared" si="1"/>
        <v>0</v>
      </c>
      <c r="Q11" s="12">
        <v>290</v>
      </c>
      <c r="R11" s="12">
        <v>-315</v>
      </c>
      <c r="S11" s="12"/>
      <c r="T11" s="12"/>
      <c r="U11" s="2">
        <f t="shared" si="2"/>
        <v>290</v>
      </c>
      <c r="V11" s="4">
        <f t="shared" si="3"/>
        <v>171.564</v>
      </c>
      <c r="W11" s="12">
        <v>400</v>
      </c>
      <c r="X11" s="12">
        <v>445</v>
      </c>
      <c r="Y11" s="12">
        <v>500</v>
      </c>
      <c r="Z11" s="12"/>
      <c r="AA11" s="2">
        <f t="shared" si="4"/>
        <v>500</v>
      </c>
      <c r="AB11" s="4">
        <f t="shared" si="5"/>
        <v>295.8</v>
      </c>
      <c r="AC11" s="2">
        <f t="shared" si="6"/>
        <v>790</v>
      </c>
      <c r="AD11" s="5">
        <f t="shared" si="7"/>
        <v>467.36400000000003</v>
      </c>
      <c r="AE11" s="2"/>
      <c r="AF11" s="6"/>
    </row>
    <row r="12" spans="1:32" ht="15">
      <c r="A12" s="41" t="s">
        <v>170</v>
      </c>
      <c r="B12" s="10">
        <v>33</v>
      </c>
      <c r="C12" s="10">
        <v>195</v>
      </c>
      <c r="D12" s="3">
        <v>0.5916</v>
      </c>
      <c r="E12" s="43" t="s">
        <v>164</v>
      </c>
      <c r="F12" s="43" t="s">
        <v>165</v>
      </c>
      <c r="G12" s="2" t="str">
        <f>IF(B12="","",IF(F12="","",IF(F12="Y","Open",IF(F12="N",VLOOKUP(B12,Tableaux!$G$2:$H$68,2),"ERREUR"))))</f>
        <v>33-39</v>
      </c>
      <c r="H12" s="2">
        <f>IF(C12="","",IF(E12="","",IF(E12="M",IF(C12&lt;Tableaux!$A$2,Tableaux!$D$2,IF(C12&gt;Tableaux!$A$274,Tableaux!$D$274,VLOOKUP(C12,Tableaux!$A$2:$E$274,4))),IF(E12="F",IF(C12&lt;Tableaux!$A$2,Tableaux!$E$2,IF(C12&gt;Tableaux!$A$162,Tableaux!$E$162,VLOOKUP(C12,Tableaux!$A$2:$E$162,5))),"ERREUR"))))</f>
        <v>198</v>
      </c>
      <c r="I12" s="44" t="s">
        <v>165</v>
      </c>
      <c r="J12" s="12"/>
      <c r="K12" s="12">
        <v>0</v>
      </c>
      <c r="L12" s="12"/>
      <c r="M12" s="12"/>
      <c r="N12" s="12"/>
      <c r="O12" s="2">
        <f t="shared" si="0"/>
        <v>0</v>
      </c>
      <c r="P12" s="4">
        <f t="shared" si="1"/>
        <v>0</v>
      </c>
      <c r="Q12" s="12">
        <v>290</v>
      </c>
      <c r="R12" s="12">
        <v>-315</v>
      </c>
      <c r="S12" s="12"/>
      <c r="T12" s="12"/>
      <c r="U12" s="2">
        <f t="shared" si="2"/>
        <v>290</v>
      </c>
      <c r="V12" s="4">
        <f t="shared" si="3"/>
        <v>171.564</v>
      </c>
      <c r="W12" s="12">
        <v>400</v>
      </c>
      <c r="X12" s="12">
        <v>445</v>
      </c>
      <c r="Y12" s="12">
        <v>500</v>
      </c>
      <c r="Z12" s="12"/>
      <c r="AA12" s="2">
        <f t="shared" si="4"/>
        <v>500</v>
      </c>
      <c r="AB12" s="4">
        <f t="shared" si="5"/>
        <v>295.8</v>
      </c>
      <c r="AC12" s="2">
        <f t="shared" si="6"/>
        <v>790</v>
      </c>
      <c r="AD12" s="5">
        <f t="shared" si="7"/>
        <v>467.36400000000003</v>
      </c>
      <c r="AE12" s="2"/>
      <c r="AF12" s="6"/>
    </row>
    <row r="13" spans="1:32" ht="15">
      <c r="A13" s="9"/>
      <c r="B13" s="10"/>
      <c r="C13" s="10"/>
      <c r="D13" s="3">
        <f>IF(C13="","",IF(E13="","",IF(E13="M",IF(C13&lt;Tableaux!$A$2,Tableaux!$B$2,IF(E13&gt;Tableaux!$A$274,Tableaux!$B$274,VLOOKUP(C13,Tableaux!$A$2:$B$274,2))),IF(E13="F",IF(C13&lt;Tableaux!$A$2,Tableaux!$C$2,IF(C13&gt;Tableaux!$A$162,Tableaux!$C$162,VLOOKUP(C13,Tableaux!$A$2:$C$162,3))),"ERREUR"))))</f>
      </c>
      <c r="E13" s="10"/>
      <c r="F13" s="10"/>
      <c r="G13" s="2">
        <f>IF(B13="","",IF(F13="","",IF(F13="Y","Open",IF(F13="N",VLOOKUP(B13,Tableaux!$G$2:$H$68,2),"ERREUR"))))</f>
      </c>
      <c r="H13" s="2">
        <f>IF(C13="","",IF(E13="","",IF(E13="M",IF(C13&lt;Tableaux!$A$2,Tableaux!$D$2,IF(C13&gt;Tableaux!$A$274,Tableaux!$D$274,VLOOKUP(C13,Tableaux!$A$2:$E$274,4))),IF(E13="F",IF(C13&lt;Tableaux!$A$2,Tableaux!$E$2,IF(C13&gt;Tableaux!$A$162,Tableaux!$E$162,VLOOKUP(C13,Tableaux!$A$2:$E$162,5))),"ERREUR"))))</f>
      </c>
      <c r="I13" s="2"/>
      <c r="J13" s="12"/>
      <c r="K13" s="12"/>
      <c r="L13" s="12"/>
      <c r="M13" s="12"/>
      <c r="N13" s="12"/>
      <c r="O13" s="2">
        <f t="shared" si="0"/>
      </c>
      <c r="P13" s="4">
        <f t="shared" si="1"/>
      </c>
      <c r="Q13" s="12"/>
      <c r="R13" s="12"/>
      <c r="S13" s="12"/>
      <c r="T13" s="12"/>
      <c r="U13" s="2">
        <f t="shared" si="2"/>
      </c>
      <c r="V13" s="4">
        <f t="shared" si="3"/>
      </c>
      <c r="W13" s="12"/>
      <c r="X13" s="12"/>
      <c r="Y13" s="12"/>
      <c r="Z13" s="12"/>
      <c r="AA13" s="2">
        <f t="shared" si="4"/>
      </c>
      <c r="AB13" s="4">
        <f t="shared" si="5"/>
      </c>
      <c r="AC13" s="2">
        <f t="shared" si="6"/>
      </c>
      <c r="AD13" s="5">
        <f t="shared" si="7"/>
      </c>
      <c r="AE13" s="2"/>
      <c r="AF13" s="6"/>
    </row>
    <row r="14" spans="1:32" ht="15">
      <c r="A14" s="41" t="s">
        <v>171</v>
      </c>
      <c r="B14" s="10">
        <v>21</v>
      </c>
      <c r="C14" s="10">
        <v>214</v>
      </c>
      <c r="D14" s="3">
        <v>0.5617</v>
      </c>
      <c r="E14" s="47" t="s">
        <v>164</v>
      </c>
      <c r="F14" s="47" t="s">
        <v>165</v>
      </c>
      <c r="G14" s="2" t="str">
        <f>IF(B14="","",IF(F14="","",IF(F14="Y","Open",IF(F14="N",VLOOKUP(B14,Tableaux!$G$2:$H$68,2),"ERREUR"))))</f>
        <v>20-23</v>
      </c>
      <c r="H14" s="2">
        <f>IF(C14="","",IF(E14="","",IF(E14="M",IF(C14&lt;Tableaux!$A$2,Tableaux!$D$2,IF(C14&gt;Tableaux!$A$274,Tableaux!$D$274,VLOOKUP(C14,Tableaux!$A$2:$E$274,4))),IF(E14="F",IF(C14&lt;Tableaux!$A$2,Tableaux!$E$2,IF(C14&gt;Tableaux!$A$162,Tableaux!$E$162,VLOOKUP(C14,Tableaux!$A$2:$E$162,5))),"ERREUR"))))</f>
        <v>220</v>
      </c>
      <c r="I14" s="44" t="s">
        <v>165</v>
      </c>
      <c r="J14" s="12"/>
      <c r="K14" s="12">
        <v>0</v>
      </c>
      <c r="L14" s="12"/>
      <c r="M14" s="12"/>
      <c r="N14" s="12"/>
      <c r="O14" s="2">
        <f t="shared" si="0"/>
        <v>0</v>
      </c>
      <c r="P14" s="4">
        <f t="shared" si="1"/>
        <v>0</v>
      </c>
      <c r="Q14" s="12">
        <v>380</v>
      </c>
      <c r="R14" s="12">
        <v>-400</v>
      </c>
      <c r="S14" s="12">
        <v>-400</v>
      </c>
      <c r="T14" s="12">
        <v>-400</v>
      </c>
      <c r="U14" s="2">
        <f t="shared" si="2"/>
        <v>380</v>
      </c>
      <c r="V14" s="4">
        <f t="shared" si="3"/>
        <v>213.446</v>
      </c>
      <c r="W14" s="12">
        <v>500</v>
      </c>
      <c r="X14" s="12">
        <v>-515</v>
      </c>
      <c r="Y14" s="12">
        <v>-515</v>
      </c>
      <c r="Z14" s="12"/>
      <c r="AA14" s="2">
        <f t="shared" si="4"/>
        <v>500</v>
      </c>
      <c r="AB14" s="4">
        <f t="shared" si="5"/>
        <v>280.84999999999997</v>
      </c>
      <c r="AC14" s="2">
        <f t="shared" si="6"/>
        <v>880</v>
      </c>
      <c r="AD14" s="5">
        <f t="shared" si="7"/>
        <v>494.296</v>
      </c>
      <c r="AE14" s="2"/>
      <c r="AF14" s="6"/>
    </row>
    <row r="15" spans="1:32" ht="15">
      <c r="A15" s="9"/>
      <c r="B15" s="10"/>
      <c r="C15" s="10"/>
      <c r="D15" s="3">
        <f>IF(C15="","",IF(E15="","",IF(E15="M",IF(C15&lt;Tableaux!$A$2,Tableaux!$B$2,IF(E15&gt;Tableaux!$A$274,Tableaux!$B$274,VLOOKUP(C15,Tableaux!$A$2:$B$274,2))),IF(E15="F",IF(C15&lt;Tableaux!$A$2,Tableaux!$C$2,IF(C15&gt;Tableaux!$A$162,Tableaux!$C$162,VLOOKUP(C15,Tableaux!$A$2:$C$162,3))),"ERREUR"))))</f>
      </c>
      <c r="E15" s="10"/>
      <c r="F15" s="10"/>
      <c r="G15" s="2">
        <f>IF(B15="","",IF(F15="","",IF(F15="Y","Open",IF(F15="N",VLOOKUP(B15,Tableaux!$G$2:$H$68,2),"ERREUR"))))</f>
      </c>
      <c r="H15" s="2">
        <f>IF(C15="","",IF(E15="","",IF(E15="M",IF(C15&lt;Tableaux!$A$2,Tableaux!$D$2,IF(C15&gt;Tableaux!$A$274,Tableaux!$D$274,VLOOKUP(C15,Tableaux!$A$2:$E$274,4))),IF(E15="F",IF(C15&lt;Tableaux!$A$2,Tableaux!$E$2,IF(C15&gt;Tableaux!$A$162,Tableaux!$E$162,VLOOKUP(C15,Tableaux!$A$2:$E$162,5))),"ERREUR"))))</f>
      </c>
      <c r="I15" s="2"/>
      <c r="J15" s="12"/>
      <c r="K15" s="12"/>
      <c r="L15" s="12"/>
      <c r="M15" s="12"/>
      <c r="N15" s="12"/>
      <c r="O15" s="2">
        <f t="shared" si="0"/>
      </c>
      <c r="P15" s="4">
        <f t="shared" si="1"/>
      </c>
      <c r="Q15" s="12"/>
      <c r="R15" s="12"/>
      <c r="S15" s="12"/>
      <c r="T15" s="12"/>
      <c r="U15" s="2">
        <f t="shared" si="2"/>
      </c>
      <c r="V15" s="4">
        <f t="shared" si="3"/>
      </c>
      <c r="W15" s="12"/>
      <c r="X15" s="12"/>
      <c r="Y15" s="12"/>
      <c r="Z15" s="12"/>
      <c r="AA15" s="2">
        <f t="shared" si="4"/>
      </c>
      <c r="AB15" s="4">
        <f t="shared" si="5"/>
      </c>
      <c r="AC15" s="2">
        <f t="shared" si="6"/>
      </c>
      <c r="AD15" s="5">
        <f t="shared" si="7"/>
      </c>
      <c r="AE15" s="2"/>
      <c r="AF15" s="6"/>
    </row>
    <row r="16" spans="1:32" ht="15">
      <c r="A16" s="41" t="s">
        <v>172</v>
      </c>
      <c r="B16" s="10">
        <v>45</v>
      </c>
      <c r="C16" s="10">
        <v>233</v>
      </c>
      <c r="D16" s="3">
        <v>0.5426</v>
      </c>
      <c r="E16" s="43" t="s">
        <v>164</v>
      </c>
      <c r="F16" s="43" t="s">
        <v>165</v>
      </c>
      <c r="G16" s="2" t="str">
        <f>IF(B16="","",IF(F16="","",IF(F16="Y","Open",IF(F16="N",VLOOKUP(B16,Tableaux!$G$2:$H$68,2),"ERREUR"))))</f>
        <v>40-49</v>
      </c>
      <c r="H16" s="2">
        <f>IF(C16="","",IF(E16="","",IF(E16="M",IF(C16&lt;Tableaux!$A$2,Tableaux!$D$2,IF(C16&gt;Tableaux!$A$274,Tableaux!$D$274,VLOOKUP(C16,Tableaux!$A$2:$E$274,4))),IF(E16="F",IF(C16&lt;Tableaux!$A$2,Tableaux!$E$2,IF(C16&gt;Tableaux!$A$162,Tableaux!$E$162,VLOOKUP(C16,Tableaux!$A$2:$E$162,5))),"ERREUR"))))</f>
        <v>242</v>
      </c>
      <c r="I16" s="44" t="s">
        <v>165</v>
      </c>
      <c r="J16" s="12"/>
      <c r="K16" s="12">
        <v>0</v>
      </c>
      <c r="L16" s="12"/>
      <c r="M16" s="12"/>
      <c r="N16" s="12"/>
      <c r="O16" s="2">
        <f t="shared" si="0"/>
        <v>0</v>
      </c>
      <c r="P16" s="4">
        <f t="shared" si="1"/>
        <v>0</v>
      </c>
      <c r="Q16" s="12">
        <v>310</v>
      </c>
      <c r="R16" s="12">
        <v>325</v>
      </c>
      <c r="S16" s="12">
        <v>-340</v>
      </c>
      <c r="T16" s="12"/>
      <c r="U16" s="2">
        <f t="shared" si="2"/>
        <v>325</v>
      </c>
      <c r="V16" s="4">
        <f t="shared" si="3"/>
        <v>176.345</v>
      </c>
      <c r="W16" s="12">
        <v>500</v>
      </c>
      <c r="X16" s="12">
        <v>525</v>
      </c>
      <c r="Y16" s="12">
        <v>550</v>
      </c>
      <c r="Z16" s="12"/>
      <c r="AA16" s="2">
        <f t="shared" si="4"/>
        <v>550</v>
      </c>
      <c r="AB16" s="4">
        <f t="shared" si="5"/>
        <v>298.43</v>
      </c>
      <c r="AC16" s="2">
        <f t="shared" si="6"/>
        <v>875</v>
      </c>
      <c r="AD16" s="5">
        <f t="shared" si="7"/>
        <v>474.775</v>
      </c>
      <c r="AE16" s="2"/>
      <c r="AF16" s="6"/>
    </row>
    <row r="17" spans="1:32" ht="15">
      <c r="A17" s="9"/>
      <c r="B17" s="10"/>
      <c r="C17" s="10"/>
      <c r="D17" s="3">
        <f>IF(C17="","",IF(E17="","",IF(E17="M",IF(C17&lt;Tableaux!$A$2,Tableaux!$B$2,IF(E17&gt;Tableaux!$A$274,Tableaux!$B$274,VLOOKUP(C17,Tableaux!$A$2:$B$274,2))),IF(E17="F",IF(C17&lt;Tableaux!$A$2,Tableaux!$C$2,IF(C17&gt;Tableaux!$A$162,Tableaux!$C$162,VLOOKUP(C17,Tableaux!$A$2:$C$162,3))),"ERREUR"))))</f>
      </c>
      <c r="E17" s="11"/>
      <c r="F17" s="10"/>
      <c r="G17" s="2">
        <f>IF(B17="","",IF(F17="","",IF(F17="Y","Open",IF(F17="N",VLOOKUP(B17,Tableaux!$G$2:$H$68,2),"ERREUR"))))</f>
      </c>
      <c r="H17" s="2">
        <f>IF(C17="","",IF(E17="","",IF(E17="M",IF(C17&lt;Tableaux!$A$2,Tableaux!$D$2,IF(C17&gt;Tableaux!$A$274,Tableaux!$D$274,VLOOKUP(C17,Tableaux!$A$2:$E$274,4))),IF(E17="F",IF(C17&lt;Tableaux!$A$2,Tableaux!$E$2,IF(C17&gt;Tableaux!$A$162,Tableaux!$E$162,VLOOKUP(C17,Tableaux!$A$2:$E$162,5))),"ERREUR"))))</f>
      </c>
      <c r="I17" s="2"/>
      <c r="J17" s="12"/>
      <c r="K17" s="12"/>
      <c r="L17" s="12"/>
      <c r="M17" s="12"/>
      <c r="N17" s="12"/>
      <c r="O17" s="2">
        <f t="shared" si="0"/>
      </c>
      <c r="P17" s="4">
        <f t="shared" si="1"/>
      </c>
      <c r="Q17" s="12"/>
      <c r="R17" s="12"/>
      <c r="S17" s="12"/>
      <c r="T17" s="12"/>
      <c r="U17" s="2">
        <f t="shared" si="2"/>
      </c>
      <c r="V17" s="4">
        <f t="shared" si="3"/>
      </c>
      <c r="W17" s="12"/>
      <c r="X17" s="12"/>
      <c r="Y17" s="12"/>
      <c r="Z17" s="12"/>
      <c r="AA17" s="2">
        <f t="shared" si="4"/>
      </c>
      <c r="AB17" s="4">
        <f t="shared" si="5"/>
      </c>
      <c r="AC17" s="2">
        <f t="shared" si="6"/>
      </c>
      <c r="AD17" s="5">
        <f t="shared" si="7"/>
      </c>
      <c r="AE17" s="2"/>
      <c r="AF17" s="6"/>
    </row>
    <row r="18" spans="1:32" ht="15">
      <c r="A18" s="9"/>
      <c r="B18" s="10"/>
      <c r="C18" s="10"/>
      <c r="D18" s="3">
        <f>IF(C18="","",IF(E18="","",IF(E18="M",IF(C18&lt;Tableaux!$A$2,Tableaux!$B$2,IF(E18&gt;Tableaux!$A$274,Tableaux!$B$274,VLOOKUP(C18,Tableaux!$A$2:$B$274,2))),IF(E18="F",IF(C18&lt;Tableaux!$A$2,Tableaux!$C$2,IF(C18&gt;Tableaux!$A$162,Tableaux!$C$162,VLOOKUP(C18,Tableaux!$A$2:$C$162,3))),"ERREUR"))))</f>
      </c>
      <c r="E18" s="11"/>
      <c r="F18" s="10"/>
      <c r="G18" s="2">
        <f>IF(B18="","",IF(F18="","",IF(F18="Y","Open",IF(F18="N",VLOOKUP(B18,Tableaux!$G$2:$H$68,2),"ERREUR"))))</f>
      </c>
      <c r="H18" s="2">
        <f>IF(C18="","",IF(E18="","",IF(E18="M",IF(C18&lt;Tableaux!$A$2,Tableaux!$D$2,IF(C18&gt;Tableaux!$A$274,Tableaux!$D$274,VLOOKUP(C18,Tableaux!$A$2:$E$274,4))),IF(E18="F",IF(C18&lt;Tableaux!$A$2,Tableaux!$E$2,IF(C18&gt;Tableaux!$A$162,Tableaux!$E$162,VLOOKUP(C18,Tableaux!$A$2:$E$162,5))),"ERREUR"))))</f>
      </c>
      <c r="I18" s="2"/>
      <c r="J18" s="12"/>
      <c r="K18" s="12"/>
      <c r="L18" s="12"/>
      <c r="M18" s="12"/>
      <c r="N18" s="12"/>
      <c r="O18" s="2">
        <f t="shared" si="0"/>
      </c>
      <c r="P18" s="4">
        <f t="shared" si="1"/>
      </c>
      <c r="Q18" s="12"/>
      <c r="R18" s="12"/>
      <c r="S18" s="12"/>
      <c r="T18" s="12"/>
      <c r="U18" s="2">
        <f t="shared" si="2"/>
      </c>
      <c r="V18" s="4">
        <f t="shared" si="3"/>
      </c>
      <c r="W18" s="12"/>
      <c r="X18" s="12"/>
      <c r="Y18" s="12"/>
      <c r="Z18" s="12"/>
      <c r="AA18" s="2">
        <f t="shared" si="4"/>
      </c>
      <c r="AB18" s="4">
        <f t="shared" si="5"/>
      </c>
      <c r="AC18" s="2">
        <f t="shared" si="6"/>
      </c>
      <c r="AD18" s="5">
        <f t="shared" si="7"/>
      </c>
      <c r="AE18" s="2"/>
      <c r="AF18" s="6"/>
    </row>
    <row r="19" spans="1:32" ht="15">
      <c r="A19" s="9"/>
      <c r="B19" s="10"/>
      <c r="C19" s="10"/>
      <c r="D19" s="3">
        <f>IF(C19="","",IF(E19="","",IF(E19="M",IF(C19&lt;Tableaux!$A$2,Tableaux!$B$2,IF(E19&gt;Tableaux!$A$274,Tableaux!$B$274,VLOOKUP(C19,Tableaux!$A$2:$B$274,2))),IF(E19="F",IF(C19&lt;Tableaux!$A$2,Tableaux!$C$2,IF(C19&gt;Tableaux!$A$162,Tableaux!$C$162,VLOOKUP(C19,Tableaux!$A$2:$C$162,3))),"ERREUR"))))</f>
      </c>
      <c r="E19" s="11"/>
      <c r="F19" s="10"/>
      <c r="G19" s="2">
        <f>IF(B19="","",IF(F19="","",IF(F19="Y","Open",IF(F19="N",VLOOKUP(B19,Tableaux!$G$2:$H$68,2),"ERREUR"))))</f>
      </c>
      <c r="H19" s="2">
        <f>IF(C19="","",IF(E19="","",IF(E19="M",IF(C19&lt;Tableaux!$A$2,Tableaux!$D$2,IF(C19&gt;Tableaux!$A$274,Tableaux!$D$274,VLOOKUP(C19,Tableaux!$A$2:$E$274,4))),IF(E19="F",IF(C19&lt;Tableaux!$A$2,Tableaux!$E$2,IF(C19&gt;Tableaux!$A$162,Tableaux!$E$162,VLOOKUP(C19,Tableaux!$A$2:$E$162,5))),"ERREUR"))))</f>
      </c>
      <c r="I19" s="2"/>
      <c r="J19" s="12"/>
      <c r="K19" s="12"/>
      <c r="L19" s="12"/>
      <c r="M19" s="12"/>
      <c r="N19" s="12"/>
      <c r="O19" s="2">
        <f t="shared" si="0"/>
      </c>
      <c r="P19" s="4">
        <f t="shared" si="1"/>
      </c>
      <c r="Q19" s="12"/>
      <c r="R19" s="12"/>
      <c r="S19" s="12"/>
      <c r="T19" s="12"/>
      <c r="U19" s="2">
        <f t="shared" si="2"/>
      </c>
      <c r="V19" s="4">
        <f t="shared" si="3"/>
      </c>
      <c r="W19" s="12"/>
      <c r="X19" s="12"/>
      <c r="Y19" s="12"/>
      <c r="Z19" s="12"/>
      <c r="AA19" s="2">
        <f t="shared" si="4"/>
      </c>
      <c r="AB19" s="4">
        <f t="shared" si="5"/>
      </c>
      <c r="AC19" s="2">
        <f t="shared" si="6"/>
      </c>
      <c r="AD19" s="5">
        <f t="shared" si="7"/>
      </c>
      <c r="AE19" s="2"/>
      <c r="AF19" s="6"/>
    </row>
    <row r="20" spans="1:32" ht="15">
      <c r="A20" s="9"/>
      <c r="B20" s="10"/>
      <c r="C20" s="10"/>
      <c r="D20" s="3">
        <f>IF(C20="","",IF(E20="","",IF(E20="M",IF(C20&lt;Tableaux!$A$2,Tableaux!$B$2,IF(E20&gt;Tableaux!$A$274,Tableaux!$B$274,VLOOKUP(C20,Tableaux!$A$2:$B$274,2))),IF(E20="F",IF(C20&lt;Tableaux!$A$2,Tableaux!$C$2,IF(C20&gt;Tableaux!$A$162,Tableaux!$C$162,VLOOKUP(C20,Tableaux!$A$2:$C$162,3))),"ERREUR"))))</f>
      </c>
      <c r="E20" s="11"/>
      <c r="F20" s="10"/>
      <c r="G20" s="2">
        <f>IF(B20="","",IF(F20="","",IF(F20="Y","Open",IF(F20="N",VLOOKUP(B20,Tableaux!$G$2:$H$68,2),"ERREUR"))))</f>
      </c>
      <c r="H20" s="2">
        <f>IF(C20="","",IF(E20="","",IF(E20="M",IF(C20&lt;Tableaux!$A$2,Tableaux!$D$2,IF(C20&gt;Tableaux!$A$274,Tableaux!$D$274,VLOOKUP(C20,Tableaux!$A$2:$E$274,4))),IF(E20="F",IF(C20&lt;Tableaux!$A$2,Tableaux!$E$2,IF(C20&gt;Tableaux!$A$162,Tableaux!$E$162,VLOOKUP(C20,Tableaux!$A$2:$E$162,5))),"ERREUR"))))</f>
      </c>
      <c r="I20" s="2"/>
      <c r="J20" s="12"/>
      <c r="K20" s="12"/>
      <c r="L20" s="12"/>
      <c r="M20" s="12"/>
      <c r="N20" s="12"/>
      <c r="O20" s="2">
        <f t="shared" si="0"/>
      </c>
      <c r="P20" s="4">
        <f t="shared" si="1"/>
      </c>
      <c r="Q20" s="12"/>
      <c r="R20" s="12"/>
      <c r="S20" s="12"/>
      <c r="T20" s="12"/>
      <c r="U20" s="2">
        <f t="shared" si="2"/>
      </c>
      <c r="V20" s="4">
        <f t="shared" si="3"/>
      </c>
      <c r="W20" s="12"/>
      <c r="X20" s="12"/>
      <c r="Y20" s="12"/>
      <c r="Z20" s="12"/>
      <c r="AA20" s="2">
        <f t="shared" si="4"/>
      </c>
      <c r="AB20" s="4">
        <f t="shared" si="5"/>
      </c>
      <c r="AC20" s="2">
        <f t="shared" si="6"/>
      </c>
      <c r="AD20" s="5">
        <f t="shared" si="7"/>
      </c>
      <c r="AE20" s="2"/>
      <c r="AF20" s="6"/>
    </row>
    <row r="21" spans="1:32" ht="15">
      <c r="A21" s="9"/>
      <c r="B21" s="10"/>
      <c r="C21" s="10"/>
      <c r="D21" s="3">
        <f>IF(C21="","",IF(E21="","",IF(E21="M",IF(C21&lt;Tableaux!$A$2,Tableaux!$B$2,IF(E21&gt;Tableaux!$A$274,Tableaux!$B$274,VLOOKUP(C21,Tableaux!$A$2:$B$274,2))),IF(E21="F",IF(C21&lt;Tableaux!$A$2,Tableaux!$C$2,IF(C21&gt;Tableaux!$A$162,Tableaux!$C$162,VLOOKUP(C21,Tableaux!$A$2:$C$162,3))),"ERREUR"))))</f>
      </c>
      <c r="E21" s="11"/>
      <c r="F21" s="10"/>
      <c r="G21" s="2">
        <f>IF(B21="","",IF(F21="","",IF(F21="Y","Open",IF(F21="N",VLOOKUP(B21,Tableaux!$G$2:$H$68,2),"ERREUR"))))</f>
      </c>
      <c r="H21" s="2">
        <f>IF(C21="","",IF(E21="","",IF(E21="M",IF(C21&lt;Tableaux!$A$2,Tableaux!$D$2,IF(C21&gt;Tableaux!$A$274,Tableaux!$D$274,VLOOKUP(C21,Tableaux!$A$2:$E$274,4))),IF(E21="F",IF(C21&lt;Tableaux!$A$2,Tableaux!$E$2,IF(C21&gt;Tableaux!$A$162,Tableaux!$E$162,VLOOKUP(C21,Tableaux!$A$2:$E$162,5))),"ERREUR"))))</f>
      </c>
      <c r="I21" s="2"/>
      <c r="J21" s="12"/>
      <c r="K21" s="12"/>
      <c r="L21" s="12"/>
      <c r="M21" s="12"/>
      <c r="N21" s="12"/>
      <c r="O21" s="2">
        <f t="shared" si="0"/>
      </c>
      <c r="P21" s="4">
        <f t="shared" si="1"/>
      </c>
      <c r="Q21" s="12"/>
      <c r="R21" s="12"/>
      <c r="S21" s="12"/>
      <c r="T21" s="12"/>
      <c r="U21" s="2">
        <f t="shared" si="2"/>
      </c>
      <c r="V21" s="4">
        <f t="shared" si="3"/>
      </c>
      <c r="W21" s="12"/>
      <c r="X21" s="12"/>
      <c r="Y21" s="12"/>
      <c r="Z21" s="12"/>
      <c r="AA21" s="2">
        <f t="shared" si="4"/>
      </c>
      <c r="AB21" s="4">
        <f t="shared" si="5"/>
      </c>
      <c r="AC21" s="2">
        <f t="shared" si="6"/>
      </c>
      <c r="AD21" s="5">
        <f t="shared" si="7"/>
      </c>
      <c r="AE21" s="2"/>
      <c r="AF21" s="6"/>
    </row>
    <row r="22" spans="1:32" ht="15">
      <c r="A22" s="9"/>
      <c r="B22" s="10"/>
      <c r="C22" s="10"/>
      <c r="D22" s="3">
        <f>IF(C22="","",IF(E22="","",IF(E22="M",IF(C22&lt;Tableaux!$A$2,Tableaux!$B$2,IF(E22&gt;Tableaux!$A$274,Tableaux!$B$274,VLOOKUP(C22,Tableaux!$A$2:$B$274,2))),IF(E22="F",IF(C22&lt;Tableaux!$A$2,Tableaux!$C$2,IF(C22&gt;Tableaux!$A$162,Tableaux!$C$162,VLOOKUP(C22,Tableaux!$A$2:$C$162,3))),"ERREUR"))))</f>
      </c>
      <c r="E22" s="11"/>
      <c r="F22" s="10"/>
      <c r="G22" s="2">
        <f>IF(B22="","",IF(F22="","",IF(F22="Y","Open",IF(F22="N",VLOOKUP(B22,Tableaux!$G$2:$H$68,2),"ERREUR"))))</f>
      </c>
      <c r="H22" s="2">
        <f>IF(C22="","",IF(E22="","",IF(E22="M",IF(C22&lt;Tableaux!$A$2,Tableaux!$D$2,IF(C22&gt;Tableaux!$A$274,Tableaux!$D$274,VLOOKUP(C22,Tableaux!$A$2:$E$274,4))),IF(E22="F",IF(C22&lt;Tableaux!$A$2,Tableaux!$E$2,IF(C22&gt;Tableaux!$A$162,Tableaux!$E$162,VLOOKUP(C22,Tableaux!$A$2:$E$162,5))),"ERREUR"))))</f>
      </c>
      <c r="I22" s="2"/>
      <c r="J22" s="12"/>
      <c r="K22" s="12"/>
      <c r="L22" s="12"/>
      <c r="M22" s="12"/>
      <c r="N22" s="12"/>
      <c r="O22" s="2">
        <f t="shared" si="0"/>
      </c>
      <c r="P22" s="4">
        <f t="shared" si="1"/>
      </c>
      <c r="Q22" s="12"/>
      <c r="R22" s="12"/>
      <c r="S22" s="12"/>
      <c r="T22" s="12"/>
      <c r="U22" s="2">
        <f t="shared" si="2"/>
      </c>
      <c r="V22" s="4">
        <f t="shared" si="3"/>
      </c>
      <c r="W22" s="12"/>
      <c r="X22" s="12"/>
      <c r="Y22" s="12"/>
      <c r="Z22" s="12"/>
      <c r="AA22" s="2">
        <f t="shared" si="4"/>
      </c>
      <c r="AB22" s="4">
        <f t="shared" si="5"/>
      </c>
      <c r="AC22" s="2">
        <f t="shared" si="6"/>
      </c>
      <c r="AD22" s="5">
        <f t="shared" si="7"/>
      </c>
      <c r="AE22" s="2"/>
      <c r="AF22" s="6"/>
    </row>
    <row r="23" spans="1:32" ht="15">
      <c r="A23" s="9"/>
      <c r="B23" s="10"/>
      <c r="C23" s="10"/>
      <c r="D23" s="3">
        <f>IF(C23="","",IF(E23="","",IF(E23="M",IF(C23&lt;Tableaux!$A$2,Tableaux!$B$2,IF(E23&gt;Tableaux!$A$274,Tableaux!$B$274,VLOOKUP(C23,Tableaux!$A$2:$B$274,2))),IF(E23="F",IF(C23&lt;Tableaux!$A$2,Tableaux!$C$2,IF(C23&gt;Tableaux!$A$162,Tableaux!$C$162,VLOOKUP(C23,Tableaux!$A$2:$C$162,3))),"ERREUR"))))</f>
      </c>
      <c r="E23" s="11"/>
      <c r="F23" s="10"/>
      <c r="G23" s="2">
        <f>IF(B23="","",IF(F23="","",IF(F23="Y","Open",IF(F23="N",VLOOKUP(B23,Tableaux!$G$2:$H$68,2),"ERREUR"))))</f>
      </c>
      <c r="H23" s="2">
        <f>IF(C23="","",IF(E23="","",IF(E23="M",IF(C23&lt;Tableaux!$A$2,Tableaux!$D$2,IF(C23&gt;Tableaux!$A$274,Tableaux!$D$274,VLOOKUP(C23,Tableaux!$A$2:$E$274,4))),IF(E23="F",IF(C23&lt;Tableaux!$A$2,Tableaux!$E$2,IF(C23&gt;Tableaux!$A$162,Tableaux!$E$162,VLOOKUP(C23,Tableaux!$A$2:$E$162,5))),"ERREUR"))))</f>
      </c>
      <c r="I23" s="2"/>
      <c r="J23" s="12"/>
      <c r="K23" s="12"/>
      <c r="L23" s="12"/>
      <c r="M23" s="12"/>
      <c r="N23" s="12"/>
      <c r="O23" s="2">
        <f t="shared" si="0"/>
      </c>
      <c r="P23" s="4">
        <f t="shared" si="1"/>
      </c>
      <c r="Q23" s="12"/>
      <c r="R23" s="12"/>
      <c r="S23" s="12"/>
      <c r="T23" s="12"/>
      <c r="U23" s="2">
        <f t="shared" si="2"/>
      </c>
      <c r="V23" s="4">
        <f t="shared" si="3"/>
      </c>
      <c r="W23" s="12"/>
      <c r="X23" s="12"/>
      <c r="Y23" s="12"/>
      <c r="Z23" s="12"/>
      <c r="AA23" s="2">
        <f t="shared" si="4"/>
      </c>
      <c r="AB23" s="4">
        <f t="shared" si="5"/>
      </c>
      <c r="AC23" s="2">
        <f t="shared" si="6"/>
      </c>
      <c r="AD23" s="5">
        <f t="shared" si="7"/>
      </c>
      <c r="AE23" s="2"/>
      <c r="AF23" s="6"/>
    </row>
    <row r="24" spans="1:32" ht="15">
      <c r="A24" s="9"/>
      <c r="B24" s="10"/>
      <c r="C24" s="10"/>
      <c r="D24" s="3">
        <f>IF(C24="","",IF(E24="","",IF(E24="M",IF(C24&lt;Tableaux!$A$2,Tableaux!$B$2,IF(E24&gt;Tableaux!$A$274,Tableaux!$B$274,VLOOKUP(C24,Tableaux!$A$2:$B$274,2))),IF(E24="F",IF(C24&lt;Tableaux!$A$2,Tableaux!$C$2,IF(C24&gt;Tableaux!$A$162,Tableaux!$C$162,VLOOKUP(C24,Tableaux!$A$2:$C$162,3))),"ERREUR"))))</f>
      </c>
      <c r="E24" s="11"/>
      <c r="F24" s="10"/>
      <c r="G24" s="2">
        <f>IF(B24="","",IF(F24="","",IF(F24="Y","Open",IF(F24="N",VLOOKUP(B24,Tableaux!$G$2:$H$68,2),"ERREUR"))))</f>
      </c>
      <c r="H24" s="2">
        <f>IF(C24="","",IF(E24="","",IF(E24="M",IF(C24&lt;Tableaux!$A$2,Tableaux!$D$2,IF(C24&gt;Tableaux!$A$274,Tableaux!$D$274,VLOOKUP(C24,Tableaux!$A$2:$E$274,4))),IF(E24="F",IF(C24&lt;Tableaux!$A$2,Tableaux!$E$2,IF(C24&gt;Tableaux!$A$162,Tableaux!$E$162,VLOOKUP(C24,Tableaux!$A$2:$E$162,5))),"ERREUR"))))</f>
      </c>
      <c r="I24" s="2"/>
      <c r="J24" s="12"/>
      <c r="K24" s="12"/>
      <c r="L24" s="12"/>
      <c r="M24" s="12"/>
      <c r="N24" s="12"/>
      <c r="O24" s="2">
        <f t="shared" si="0"/>
      </c>
      <c r="P24" s="4">
        <f t="shared" si="1"/>
      </c>
      <c r="Q24" s="12"/>
      <c r="R24" s="12"/>
      <c r="S24" s="12"/>
      <c r="T24" s="12"/>
      <c r="U24" s="2">
        <f t="shared" si="2"/>
      </c>
      <c r="V24" s="4">
        <f t="shared" si="3"/>
      </c>
      <c r="W24" s="12"/>
      <c r="X24" s="12"/>
      <c r="Y24" s="12"/>
      <c r="Z24" s="12"/>
      <c r="AA24" s="2">
        <f t="shared" si="4"/>
      </c>
      <c r="AB24" s="4">
        <f t="shared" si="5"/>
      </c>
      <c r="AC24" s="2">
        <f t="shared" si="6"/>
      </c>
      <c r="AD24" s="5">
        <f t="shared" si="7"/>
      </c>
      <c r="AE24" s="2"/>
      <c r="AF24" s="6"/>
    </row>
    <row r="25" spans="1:32" ht="15">
      <c r="A25" s="9"/>
      <c r="B25" s="10"/>
      <c r="C25" s="10"/>
      <c r="D25" s="3">
        <f>IF(C25="","",IF(E25="","",IF(E25="M",IF(C25&lt;Tableaux!$A$2,Tableaux!$B$2,IF(E25&gt;Tableaux!$A$274,Tableaux!$B$274,VLOOKUP(C25,Tableaux!$A$2:$B$274,2))),IF(E25="F",IF(C25&lt;Tableaux!$A$2,Tableaux!$C$2,IF(C25&gt;Tableaux!$A$162,Tableaux!$C$162,VLOOKUP(C25,Tableaux!$A$2:$C$162,3))),"ERREUR"))))</f>
      </c>
      <c r="E25" s="11"/>
      <c r="F25" s="11"/>
      <c r="G25" s="2">
        <f>IF(B25="","",IF(F25="","",IF(F25="Y","Open",IF(F25="N",VLOOKUP(B25,Tableaux!$G$2:$H$68,2),"ERREUR"))))</f>
      </c>
      <c r="H25" s="2">
        <f>IF(C25="","",IF(E25="","",IF(E25="M",IF(C25&lt;Tableaux!$A$2,Tableaux!$D$2,IF(C25&gt;Tableaux!$A$274,Tableaux!$D$274,VLOOKUP(C25,Tableaux!$A$2:$E$274,4))),IF(E25="F",IF(C25&lt;Tableaux!$A$2,Tableaux!$E$2,IF(C25&gt;Tableaux!$A$162,Tableaux!$E$162,VLOOKUP(C25,Tableaux!$A$2:$E$162,5))),"ERREUR"))))</f>
      </c>
      <c r="I25" s="2"/>
      <c r="J25" s="12"/>
      <c r="K25" s="12"/>
      <c r="L25" s="12"/>
      <c r="M25" s="12"/>
      <c r="N25" s="12"/>
      <c r="O25" s="2">
        <f t="shared" si="0"/>
      </c>
      <c r="P25" s="4">
        <f t="shared" si="1"/>
      </c>
      <c r="Q25" s="12"/>
      <c r="R25" s="12"/>
      <c r="S25" s="12"/>
      <c r="T25" s="12"/>
      <c r="U25" s="2">
        <f t="shared" si="2"/>
      </c>
      <c r="V25" s="4">
        <f t="shared" si="3"/>
      </c>
      <c r="W25" s="12"/>
      <c r="X25" s="12"/>
      <c r="Y25" s="12"/>
      <c r="Z25" s="12"/>
      <c r="AA25" s="2">
        <f t="shared" si="4"/>
      </c>
      <c r="AB25" s="4">
        <f t="shared" si="5"/>
      </c>
      <c r="AC25" s="2">
        <f t="shared" si="6"/>
      </c>
      <c r="AD25" s="5">
        <f t="shared" si="7"/>
      </c>
      <c r="AE25" s="2"/>
      <c r="AF25" s="6"/>
    </row>
    <row r="26" spans="1:32" ht="15">
      <c r="A26" s="9"/>
      <c r="B26" s="10"/>
      <c r="C26" s="10"/>
      <c r="D26" s="3">
        <f>IF(C26="","",IF(E26="","",IF(E26="M",IF(C26&lt;Tableaux!$A$2,Tableaux!$B$2,IF(E26&gt;Tableaux!$A$274,Tableaux!$B$274,VLOOKUP(C26,Tableaux!$A$2:$B$274,2))),IF(E26="F",IF(C26&lt;Tableaux!$A$2,Tableaux!$C$2,IF(C26&gt;Tableaux!$A$162,Tableaux!$C$162,VLOOKUP(C26,Tableaux!$A$2:$C$162,3))),"ERREUR"))))</f>
      </c>
      <c r="E26" s="11"/>
      <c r="F26" s="10"/>
      <c r="G26" s="2">
        <f>IF(B26="","",IF(F26="","",IF(F26="Y","Open",IF(F26="N",VLOOKUP(B26,Tableaux!$G$2:$H$68,2),"ERREUR"))))</f>
      </c>
      <c r="H26" s="2">
        <f>IF(C26="","",IF(E26="","",IF(E26="M",IF(C26&lt;Tableaux!$A$2,Tableaux!$D$2,IF(C26&gt;Tableaux!$A$274,Tableaux!$D$274,VLOOKUP(C26,Tableaux!$A$2:$E$274,4))),IF(E26="F",IF(C26&lt;Tableaux!$A$2,Tableaux!$E$2,IF(C26&gt;Tableaux!$A$162,Tableaux!$E$162,VLOOKUP(C26,Tableaux!$A$2:$E$162,5))),"ERREUR"))))</f>
      </c>
      <c r="I26" s="2"/>
      <c r="J26" s="12"/>
      <c r="K26" s="12"/>
      <c r="L26" s="12"/>
      <c r="M26" s="12"/>
      <c r="N26" s="12"/>
      <c r="O26" s="2">
        <f t="shared" si="0"/>
      </c>
      <c r="P26" s="4">
        <f t="shared" si="1"/>
      </c>
      <c r="Q26" s="12"/>
      <c r="R26" s="12"/>
      <c r="S26" s="12"/>
      <c r="T26" s="12"/>
      <c r="U26" s="2">
        <f t="shared" si="2"/>
      </c>
      <c r="V26" s="4">
        <f t="shared" si="3"/>
      </c>
      <c r="W26" s="12"/>
      <c r="X26" s="12"/>
      <c r="Y26" s="12"/>
      <c r="Z26" s="12"/>
      <c r="AA26" s="2">
        <f t="shared" si="4"/>
      </c>
      <c r="AB26" s="4">
        <f t="shared" si="5"/>
      </c>
      <c r="AC26" s="2">
        <f t="shared" si="6"/>
      </c>
      <c r="AD26" s="5">
        <f t="shared" si="7"/>
      </c>
      <c r="AE26" s="2"/>
      <c r="AF26" s="6"/>
    </row>
    <row r="27" spans="1:32" ht="15">
      <c r="A27" s="9"/>
      <c r="B27" s="10"/>
      <c r="C27" s="10"/>
      <c r="D27" s="3">
        <f>IF(C27="","",IF(E27="","",IF(E27="M",IF(C27&lt;Tableaux!$A$2,Tableaux!$B$2,IF(E27&gt;Tableaux!$A$274,Tableaux!$B$274,VLOOKUP(C27,Tableaux!$A$2:$B$274,2))),IF(E27="F",IF(C27&lt;Tableaux!$A$2,Tableaux!$C$2,IF(C27&gt;Tableaux!$A$162,Tableaux!$C$162,VLOOKUP(C27,Tableaux!$A$2:$C$162,3))),"ERREUR"))))</f>
      </c>
      <c r="E27" s="11"/>
      <c r="F27" s="10"/>
      <c r="G27" s="2">
        <f>IF(B27="","",IF(F27="","",IF(F27="Y","Open",IF(F27="N",VLOOKUP(B27,Tableaux!$G$2:$H$68,2),"ERREUR"))))</f>
      </c>
      <c r="H27" s="2">
        <f>IF(C27="","",IF(E27="","",IF(E27="M",IF(C27&lt;Tableaux!$A$2,Tableaux!$D$2,IF(C27&gt;Tableaux!$A$274,Tableaux!$D$274,VLOOKUP(C27,Tableaux!$A$2:$E$274,4))),IF(E27="F",IF(C27&lt;Tableaux!$A$2,Tableaux!$E$2,IF(C27&gt;Tableaux!$A$162,Tableaux!$E$162,VLOOKUP(C27,Tableaux!$A$2:$E$162,5))),"ERREUR"))))</f>
      </c>
      <c r="I27" s="2"/>
      <c r="J27" s="12"/>
      <c r="K27" s="12"/>
      <c r="L27" s="12"/>
      <c r="M27" s="12"/>
      <c r="N27" s="12"/>
      <c r="O27" s="2">
        <f t="shared" si="0"/>
      </c>
      <c r="P27" s="4">
        <f t="shared" si="1"/>
      </c>
      <c r="Q27" s="12"/>
      <c r="R27" s="12"/>
      <c r="S27" s="12"/>
      <c r="T27" s="12"/>
      <c r="U27" s="2">
        <f t="shared" si="2"/>
      </c>
      <c r="V27" s="4">
        <f t="shared" si="3"/>
      </c>
      <c r="W27" s="12"/>
      <c r="X27" s="12"/>
      <c r="Y27" s="12"/>
      <c r="Z27" s="12"/>
      <c r="AA27" s="2">
        <f t="shared" si="4"/>
      </c>
      <c r="AB27" s="4">
        <f t="shared" si="5"/>
      </c>
      <c r="AC27" s="2">
        <f t="shared" si="6"/>
      </c>
      <c r="AD27" s="5">
        <f t="shared" si="7"/>
      </c>
      <c r="AE27" s="2"/>
      <c r="AF27" s="6"/>
    </row>
    <row r="28" spans="1:32" ht="15">
      <c r="A28" s="9"/>
      <c r="B28" s="10"/>
      <c r="C28" s="10"/>
      <c r="D28" s="3">
        <f>IF(C28="","",IF(E28="","",IF(E28="M",IF(C28&lt;Tableaux!$A$2,Tableaux!$B$2,IF(E28&gt;Tableaux!$A$274,Tableaux!$B$274,VLOOKUP(C28,Tableaux!$A$2:$B$274,2))),IF(E28="F",IF(C28&lt;Tableaux!$A$2,Tableaux!$C$2,IF(C28&gt;Tableaux!$A$162,Tableaux!$C$162,VLOOKUP(C28,Tableaux!$A$2:$C$162,3))),"ERREUR"))))</f>
      </c>
      <c r="E28" s="11"/>
      <c r="F28" s="10"/>
      <c r="G28" s="2">
        <f>IF(B28="","",IF(F28="","",IF(F28="Y","Open",IF(F28="N",VLOOKUP(B28,Tableaux!$G$2:$H$68,2),"ERREUR"))))</f>
      </c>
      <c r="H28" s="2">
        <f>IF(C28="","",IF(E28="","",IF(E28="M",IF(C28&lt;Tableaux!$A$2,Tableaux!$D$2,IF(C28&gt;Tableaux!$A$274,Tableaux!$D$274,VLOOKUP(C28,Tableaux!$A$2:$E$274,4))),IF(E28="F",IF(C28&lt;Tableaux!$A$2,Tableaux!$E$2,IF(C28&gt;Tableaux!$A$162,Tableaux!$E$162,VLOOKUP(C28,Tableaux!$A$2:$E$162,5))),"ERREUR"))))</f>
      </c>
      <c r="I28" s="2"/>
      <c r="J28" s="12"/>
      <c r="K28" s="12"/>
      <c r="L28" s="12"/>
      <c r="M28" s="12"/>
      <c r="N28" s="12"/>
      <c r="O28" s="2">
        <f t="shared" si="0"/>
      </c>
      <c r="P28" s="4">
        <f t="shared" si="1"/>
      </c>
      <c r="Q28" s="12"/>
      <c r="R28" s="12"/>
      <c r="S28" s="12"/>
      <c r="T28" s="12"/>
      <c r="U28" s="2">
        <f t="shared" si="2"/>
      </c>
      <c r="V28" s="4">
        <f t="shared" si="3"/>
      </c>
      <c r="W28" s="12"/>
      <c r="X28" s="12"/>
      <c r="Y28" s="12"/>
      <c r="Z28" s="12"/>
      <c r="AA28" s="2">
        <f t="shared" si="4"/>
      </c>
      <c r="AB28" s="4">
        <f t="shared" si="5"/>
      </c>
      <c r="AC28" s="2">
        <f t="shared" si="6"/>
      </c>
      <c r="AD28" s="5">
        <f t="shared" si="7"/>
      </c>
      <c r="AE28" s="2"/>
      <c r="AF28" s="6"/>
    </row>
    <row r="29" spans="1:32" ht="15">
      <c r="A29" s="9"/>
      <c r="B29" s="10"/>
      <c r="C29" s="10"/>
      <c r="D29" s="3">
        <f>IF(C29="","",IF(E29="","",IF(E29="M",IF(C29&lt;Tableaux!$A$2,Tableaux!$B$2,IF(E29&gt;Tableaux!$A$274,Tableaux!$B$274,VLOOKUP(C29,Tableaux!$A$2:$B$274,2))),IF(E29="F",IF(C29&lt;Tableaux!$A$2,Tableaux!$C$2,IF(C29&gt;Tableaux!$A$162,Tableaux!$C$162,VLOOKUP(C29,Tableaux!$A$2:$C$162,3))),"ERREUR"))))</f>
      </c>
      <c r="E29" s="11"/>
      <c r="F29" s="10"/>
      <c r="G29" s="2">
        <f>IF(B29="","",IF(F29="","",IF(F29="Y","Open",IF(F29="N",VLOOKUP(B29,Tableaux!$G$2:$H$68,2),"ERREUR"))))</f>
      </c>
      <c r="H29" s="2">
        <f>IF(C29="","",IF(E29="","",IF(E29="M",IF(C29&lt;Tableaux!$A$2,Tableaux!$D$2,IF(C29&gt;Tableaux!$A$274,Tableaux!$D$274,VLOOKUP(C29,Tableaux!$A$2:$E$274,4))),IF(E29="F",IF(C29&lt;Tableaux!$A$2,Tableaux!$E$2,IF(C29&gt;Tableaux!$A$162,Tableaux!$E$162,VLOOKUP(C29,Tableaux!$A$2:$E$162,5))),"ERREUR"))))</f>
      </c>
      <c r="I29" s="2"/>
      <c r="J29" s="12"/>
      <c r="K29" s="12"/>
      <c r="L29" s="12"/>
      <c r="M29" s="12"/>
      <c r="N29" s="12"/>
      <c r="O29" s="2">
        <f t="shared" si="0"/>
      </c>
      <c r="P29" s="4">
        <f t="shared" si="1"/>
      </c>
      <c r="Q29" s="12"/>
      <c r="R29" s="12"/>
      <c r="S29" s="12"/>
      <c r="T29" s="12"/>
      <c r="U29" s="2">
        <f t="shared" si="2"/>
      </c>
      <c r="V29" s="4">
        <f t="shared" si="3"/>
      </c>
      <c r="W29" s="12"/>
      <c r="X29" s="12"/>
      <c r="Y29" s="12"/>
      <c r="Z29" s="12"/>
      <c r="AA29" s="2">
        <f t="shared" si="4"/>
      </c>
      <c r="AB29" s="4">
        <f t="shared" si="5"/>
      </c>
      <c r="AC29" s="2">
        <f t="shared" si="6"/>
      </c>
      <c r="AD29" s="5">
        <f t="shared" si="7"/>
      </c>
      <c r="AE29" s="2"/>
      <c r="AF29" s="6"/>
    </row>
    <row r="30" spans="1:32" ht="15">
      <c r="A30" s="9"/>
      <c r="B30" s="10"/>
      <c r="C30" s="10"/>
      <c r="D30" s="3">
        <f>IF(C30="","",IF(E30="","",IF(E30="M",IF(C30&lt;Tableaux!$A$2,Tableaux!$B$2,IF(E30&gt;Tableaux!$A$274,Tableaux!$B$274,VLOOKUP(C30,Tableaux!$A$2:$B$274,2))),IF(E30="F",IF(C30&lt;Tableaux!$A$2,Tableaux!$C$2,IF(C30&gt;Tableaux!$A$162,Tableaux!$C$162,VLOOKUP(C30,Tableaux!$A$2:$C$162,3))),"ERREUR"))))</f>
      </c>
      <c r="E30" s="11"/>
      <c r="F30" s="10"/>
      <c r="G30" s="2">
        <f>IF(B30="","",IF(F30="","",IF(F30="Y","Open",IF(F30="N",VLOOKUP(B30,Tableaux!$G$2:$H$68,2),"ERREUR"))))</f>
      </c>
      <c r="H30" s="2">
        <f>IF(C30="","",IF(E30="","",IF(E30="M",IF(C30&lt;Tableaux!$A$2,Tableaux!$D$2,IF(C30&gt;Tableaux!$A$274,Tableaux!$D$274,VLOOKUP(C30,Tableaux!$A$2:$E$274,4))),IF(E30="F",IF(C30&lt;Tableaux!$A$2,Tableaux!$E$2,IF(C30&gt;Tableaux!$A$162,Tableaux!$E$162,VLOOKUP(C30,Tableaux!$A$2:$E$162,5))),"ERREUR"))))</f>
      </c>
      <c r="I30" s="2"/>
      <c r="J30" s="12"/>
      <c r="K30" s="12"/>
      <c r="L30" s="12"/>
      <c r="M30" s="12"/>
      <c r="N30" s="12"/>
      <c r="O30" s="2">
        <f t="shared" si="0"/>
      </c>
      <c r="P30" s="4">
        <f t="shared" si="1"/>
      </c>
      <c r="Q30" s="12"/>
      <c r="R30" s="12"/>
      <c r="S30" s="12"/>
      <c r="T30" s="12"/>
      <c r="U30" s="2">
        <f t="shared" si="2"/>
      </c>
      <c r="V30" s="4">
        <f t="shared" si="3"/>
      </c>
      <c r="W30" s="12"/>
      <c r="X30" s="12"/>
      <c r="Y30" s="12"/>
      <c r="Z30" s="12"/>
      <c r="AA30" s="2">
        <f t="shared" si="4"/>
      </c>
      <c r="AB30" s="4">
        <f t="shared" si="5"/>
      </c>
      <c r="AC30" s="2">
        <f t="shared" si="6"/>
      </c>
      <c r="AD30" s="5">
        <f t="shared" si="7"/>
      </c>
      <c r="AE30" s="2"/>
      <c r="AF30" s="6"/>
    </row>
    <row r="31" spans="1:32" ht="15">
      <c r="A31" s="9"/>
      <c r="B31" s="10"/>
      <c r="C31" s="10"/>
      <c r="D31" s="3">
        <f>IF(C31="","",IF(E31="","",IF(E31="M",IF(C31&lt;Tableaux!$A$2,Tableaux!$B$2,IF(E31&gt;Tableaux!$A$274,Tableaux!$B$274,VLOOKUP(C31,Tableaux!$A$2:$B$274,2))),IF(E31="F",IF(C31&lt;Tableaux!$A$2,Tableaux!$C$2,IF(C31&gt;Tableaux!$A$162,Tableaux!$C$162,VLOOKUP(C31,Tableaux!$A$2:$C$162,3))),"ERREUR"))))</f>
      </c>
      <c r="E31" s="11"/>
      <c r="F31" s="10"/>
      <c r="G31" s="2">
        <f>IF(B31="","",IF(F31="","",IF(F31="Y","Open",IF(F31="N",VLOOKUP(B31,Tableaux!$G$2:$H$68,2),"ERREUR"))))</f>
      </c>
      <c r="H31" s="2">
        <f>IF(C31="","",IF(E31="","",IF(E31="M",IF(C31&lt;Tableaux!$A$2,Tableaux!$D$2,IF(C31&gt;Tableaux!$A$274,Tableaux!$D$274,VLOOKUP(C31,Tableaux!$A$2:$E$274,4))),IF(E31="F",IF(C31&lt;Tableaux!$A$2,Tableaux!$E$2,IF(C31&gt;Tableaux!$A$162,Tableaux!$E$162,VLOOKUP(C31,Tableaux!$A$2:$E$162,5))),"ERREUR"))))</f>
      </c>
      <c r="I31" s="2"/>
      <c r="J31" s="12"/>
      <c r="K31" s="12"/>
      <c r="L31" s="12"/>
      <c r="M31" s="12"/>
      <c r="N31" s="12"/>
      <c r="O31" s="2">
        <f t="shared" si="0"/>
      </c>
      <c r="P31" s="4">
        <f t="shared" si="1"/>
      </c>
      <c r="Q31" s="12"/>
      <c r="R31" s="12"/>
      <c r="S31" s="12"/>
      <c r="T31" s="12"/>
      <c r="U31" s="2">
        <f t="shared" si="2"/>
      </c>
      <c r="V31" s="4">
        <f t="shared" si="3"/>
      </c>
      <c r="W31" s="12"/>
      <c r="X31" s="12"/>
      <c r="Y31" s="12"/>
      <c r="Z31" s="12"/>
      <c r="AA31" s="2">
        <f t="shared" si="4"/>
      </c>
      <c r="AB31" s="4">
        <f t="shared" si="5"/>
      </c>
      <c r="AC31" s="2">
        <f t="shared" si="6"/>
      </c>
      <c r="AD31" s="5">
        <f t="shared" si="7"/>
      </c>
      <c r="AE31" s="2"/>
      <c r="AF31" s="6"/>
    </row>
    <row r="32" spans="1:32" ht="15">
      <c r="A32" s="9"/>
      <c r="B32" s="10"/>
      <c r="C32" s="10"/>
      <c r="D32" s="3">
        <f>IF(C32="","",IF(E32="","",IF(E32="M",IF(C32&lt;Tableaux!$A$2,Tableaux!$B$2,IF(E32&gt;Tableaux!$A$274,Tableaux!$B$274,VLOOKUP(C32,Tableaux!$A$2:$B$274,2))),IF(E32="F",IF(C32&lt;Tableaux!$A$2,Tableaux!$C$2,IF(C32&gt;Tableaux!$A$162,Tableaux!$C$162,VLOOKUP(C32,Tableaux!$A$2:$C$162,3))),"ERREUR"))))</f>
      </c>
      <c r="E32" s="11"/>
      <c r="F32" s="11"/>
      <c r="G32" s="2">
        <f>IF(B32="","",IF(F32="","",IF(F32="Y","Open",IF(F32="N",VLOOKUP(B32,Tableaux!$G$2:$H$68,2),"ERREUR"))))</f>
      </c>
      <c r="H32" s="2">
        <f>IF(C32="","",IF(E32="","",IF(E32="M",IF(C32&lt;Tableaux!$A$2,Tableaux!$D$2,IF(C32&gt;Tableaux!$A$274,Tableaux!$D$274,VLOOKUP(C32,Tableaux!$A$2:$E$274,4))),IF(E32="F",IF(C32&lt;Tableaux!$A$2,Tableaux!$E$2,IF(C32&gt;Tableaux!$A$162,Tableaux!$E$162,VLOOKUP(C32,Tableaux!$A$2:$E$162,5))),"ERREUR"))))</f>
      </c>
      <c r="I32" s="2"/>
      <c r="J32" s="12"/>
      <c r="K32" s="12"/>
      <c r="L32" s="12"/>
      <c r="M32" s="12"/>
      <c r="N32" s="12"/>
      <c r="O32" s="2">
        <f t="shared" si="0"/>
      </c>
      <c r="P32" s="4">
        <f t="shared" si="1"/>
      </c>
      <c r="Q32" s="12"/>
      <c r="R32" s="12"/>
      <c r="S32" s="12"/>
      <c r="T32" s="12"/>
      <c r="U32" s="2">
        <f t="shared" si="2"/>
      </c>
      <c r="V32" s="4">
        <f t="shared" si="3"/>
      </c>
      <c r="W32" s="12"/>
      <c r="X32" s="12"/>
      <c r="Y32" s="12"/>
      <c r="Z32" s="12"/>
      <c r="AA32" s="2">
        <f t="shared" si="4"/>
      </c>
      <c r="AB32" s="4">
        <f t="shared" si="5"/>
      </c>
      <c r="AC32" s="2">
        <f t="shared" si="6"/>
      </c>
      <c r="AD32" s="5">
        <f t="shared" si="7"/>
      </c>
      <c r="AE32" s="2"/>
      <c r="AF32" s="6"/>
    </row>
    <row r="33" spans="1:32" ht="15">
      <c r="A33" s="9"/>
      <c r="B33" s="10"/>
      <c r="C33" s="10"/>
      <c r="D33" s="3">
        <f>IF(C33="","",IF(E33="","",IF(E33="M",IF(C33&lt;Tableaux!$A$2,Tableaux!$B$2,IF(E33&gt;Tableaux!$A$274,Tableaux!$B$274,VLOOKUP(C33,Tableaux!$A$2:$B$274,2))),IF(E33="F",IF(C33&lt;Tableaux!$A$2,Tableaux!$C$2,IF(C33&gt;Tableaux!$A$162,Tableaux!$C$162,VLOOKUP(C33,Tableaux!$A$2:$C$162,3))),"ERREUR"))))</f>
      </c>
      <c r="E33" s="11"/>
      <c r="F33" s="10"/>
      <c r="G33" s="2">
        <f>IF(B33="","",IF(F33="","",IF(F33="Y","Open",IF(F33="N",VLOOKUP(B33,Tableaux!$G$2:$H$68,2),"ERREUR"))))</f>
      </c>
      <c r="H33" s="2">
        <f>IF(C33="","",IF(E33="","",IF(E33="M",IF(C33&lt;Tableaux!$A$2,Tableaux!$D$2,IF(C33&gt;Tableaux!$A$274,Tableaux!$D$274,VLOOKUP(C33,Tableaux!$A$2:$E$274,4))),IF(E33="F",IF(C33&lt;Tableaux!$A$2,Tableaux!$E$2,IF(C33&gt;Tableaux!$A$162,Tableaux!$E$162,VLOOKUP(C33,Tableaux!$A$2:$E$162,5))),"ERREUR"))))</f>
      </c>
      <c r="I33" s="2"/>
      <c r="J33" s="12"/>
      <c r="K33" s="12"/>
      <c r="L33" s="12"/>
      <c r="M33" s="12"/>
      <c r="N33" s="12"/>
      <c r="O33" s="2">
        <f t="shared" si="0"/>
      </c>
      <c r="P33" s="4">
        <f t="shared" si="1"/>
      </c>
      <c r="Q33" s="12"/>
      <c r="R33" s="12"/>
      <c r="S33" s="12"/>
      <c r="T33" s="12"/>
      <c r="U33" s="2">
        <f t="shared" si="2"/>
      </c>
      <c r="V33" s="4">
        <f t="shared" si="3"/>
      </c>
      <c r="W33" s="12"/>
      <c r="X33" s="12"/>
      <c r="Y33" s="12"/>
      <c r="Z33" s="12"/>
      <c r="AA33" s="2">
        <f t="shared" si="4"/>
      </c>
      <c r="AB33" s="4">
        <f t="shared" si="5"/>
      </c>
      <c r="AC33" s="2">
        <f t="shared" si="6"/>
      </c>
      <c r="AD33" s="5">
        <f t="shared" si="7"/>
      </c>
      <c r="AE33" s="2"/>
      <c r="AF33" s="6"/>
    </row>
    <row r="34" spans="1:32" ht="15">
      <c r="A34" s="9"/>
      <c r="B34" s="10"/>
      <c r="C34" s="10"/>
      <c r="D34" s="3">
        <f>IF(C34="","",IF(E34="","",IF(E34="M",IF(C34&lt;Tableaux!$A$2,Tableaux!$B$2,IF(E34&gt;Tableaux!$A$274,Tableaux!$B$274,VLOOKUP(C34,Tableaux!$A$2:$B$274,2))),IF(E34="F",IF(C34&lt;Tableaux!$A$2,Tableaux!$C$2,IF(C34&gt;Tableaux!$A$162,Tableaux!$C$162,VLOOKUP(C34,Tableaux!$A$2:$C$162,3))),"ERREUR"))))</f>
      </c>
      <c r="E34" s="11"/>
      <c r="F34" s="10"/>
      <c r="G34" s="2">
        <f>IF(B34="","",IF(F34="","",IF(F34="Y","Open",IF(F34="N",VLOOKUP(B34,Tableaux!$G$2:$H$68,2),"ERREUR"))))</f>
      </c>
      <c r="H34" s="2">
        <f>IF(C34="","",IF(E34="","",IF(E34="M",IF(C34&lt;Tableaux!$A$2,Tableaux!$D$2,IF(C34&gt;Tableaux!$A$274,Tableaux!$D$274,VLOOKUP(C34,Tableaux!$A$2:$E$274,4))),IF(E34="F",IF(C34&lt;Tableaux!$A$2,Tableaux!$E$2,IF(C34&gt;Tableaux!$A$162,Tableaux!$E$162,VLOOKUP(C34,Tableaux!$A$2:$E$162,5))),"ERREUR"))))</f>
      </c>
      <c r="I34" s="2"/>
      <c r="J34" s="12"/>
      <c r="K34" s="12"/>
      <c r="L34" s="12"/>
      <c r="M34" s="12"/>
      <c r="N34" s="12"/>
      <c r="O34" s="2">
        <f t="shared" si="0"/>
      </c>
      <c r="P34" s="4">
        <f t="shared" si="1"/>
      </c>
      <c r="Q34" s="12"/>
      <c r="R34" s="12"/>
      <c r="S34" s="12"/>
      <c r="T34" s="12"/>
      <c r="U34" s="2">
        <f t="shared" si="2"/>
      </c>
      <c r="V34" s="4">
        <f t="shared" si="3"/>
      </c>
      <c r="W34" s="12"/>
      <c r="X34" s="12"/>
      <c r="Y34" s="12"/>
      <c r="Z34" s="12"/>
      <c r="AA34" s="2">
        <f t="shared" si="4"/>
      </c>
      <c r="AB34" s="4">
        <f t="shared" si="5"/>
      </c>
      <c r="AC34" s="2">
        <f t="shared" si="6"/>
      </c>
      <c r="AD34" s="5">
        <f t="shared" si="7"/>
      </c>
      <c r="AE34" s="2"/>
      <c r="AF34" s="6"/>
    </row>
    <row r="35" spans="1:32" ht="15">
      <c r="A35" s="9"/>
      <c r="B35" s="10"/>
      <c r="C35" s="10"/>
      <c r="D35" s="3">
        <f>IF(C35="","",IF(E35="","",IF(E35="M",IF(C35&lt;Tableaux!$A$2,Tableaux!$B$2,IF(E35&gt;Tableaux!$A$274,Tableaux!$B$274,VLOOKUP(C35,Tableaux!$A$2:$B$274,2))),IF(E35="F",IF(C35&lt;Tableaux!$A$2,Tableaux!$C$2,IF(C35&gt;Tableaux!$A$162,Tableaux!$C$162,VLOOKUP(C35,Tableaux!$A$2:$C$162,3))),"ERREUR"))))</f>
      </c>
      <c r="E35" s="11"/>
      <c r="F35" s="10"/>
      <c r="G35" s="2">
        <f>IF(B35="","",IF(F35="","",IF(F35="Y","Open",IF(F35="N",VLOOKUP(B35,Tableaux!$G$2:$H$68,2),"ERREUR"))))</f>
      </c>
      <c r="H35" s="2">
        <f>IF(C35="","",IF(E35="","",IF(E35="M",IF(C35&lt;Tableaux!$A$2,Tableaux!$D$2,IF(C35&gt;Tableaux!$A$274,Tableaux!$D$274,VLOOKUP(C35,Tableaux!$A$2:$E$274,4))),IF(E35="F",IF(C35&lt;Tableaux!$A$2,Tableaux!$E$2,IF(C35&gt;Tableaux!$A$162,Tableaux!$E$162,VLOOKUP(C35,Tableaux!$A$2:$E$162,5))),"ERREUR"))))</f>
      </c>
      <c r="I35" s="2"/>
      <c r="J35" s="12"/>
      <c r="K35" s="12"/>
      <c r="L35" s="12"/>
      <c r="M35" s="12"/>
      <c r="N35" s="12"/>
      <c r="O35" s="2">
        <f t="shared" si="0"/>
      </c>
      <c r="P35" s="4">
        <f t="shared" si="1"/>
      </c>
      <c r="Q35" s="12"/>
      <c r="R35" s="12"/>
      <c r="S35" s="12"/>
      <c r="T35" s="12"/>
      <c r="U35" s="2">
        <f t="shared" si="2"/>
      </c>
      <c r="V35" s="4">
        <f t="shared" si="3"/>
      </c>
      <c r="W35" s="12"/>
      <c r="X35" s="12"/>
      <c r="Y35" s="12"/>
      <c r="Z35" s="12"/>
      <c r="AA35" s="2">
        <f t="shared" si="4"/>
      </c>
      <c r="AB35" s="4">
        <f t="shared" si="5"/>
      </c>
      <c r="AC35" s="2">
        <f t="shared" si="6"/>
      </c>
      <c r="AD35" s="5">
        <f t="shared" si="7"/>
      </c>
      <c r="AE35" s="2"/>
      <c r="AF35" s="6"/>
    </row>
    <row r="36" spans="1:32" ht="15">
      <c r="A36" s="9"/>
      <c r="B36" s="10"/>
      <c r="C36" s="10"/>
      <c r="D36" s="3">
        <f>IF(C36="","",IF(E36="","",IF(E36="M",IF(C36&lt;Tableaux!$A$2,Tableaux!$B$2,IF(E36&gt;Tableaux!$A$274,Tableaux!$B$274,VLOOKUP(C36,Tableaux!$A$2:$B$274,2))),IF(E36="F",IF(C36&lt;Tableaux!$A$2,Tableaux!$C$2,IF(C36&gt;Tableaux!$A$162,Tableaux!$C$162,VLOOKUP(C36,Tableaux!$A$2:$C$162,3))),"ERREUR"))))</f>
      </c>
      <c r="E36" s="11"/>
      <c r="F36" s="11"/>
      <c r="G36" s="2">
        <f>IF(B36="","",IF(F36="","",IF(F36="Y","Open",IF(F36="N",VLOOKUP(B36,Tableaux!$G$2:$H$68,2),"ERREUR"))))</f>
      </c>
      <c r="H36" s="2">
        <f>IF(C36="","",IF(E36="","",IF(E36="M",IF(C36&lt;Tableaux!$A$2,Tableaux!$D$2,IF(C36&gt;Tableaux!$A$274,Tableaux!$D$274,VLOOKUP(C36,Tableaux!$A$2:$E$274,4))),IF(E36="F",IF(C36&lt;Tableaux!$A$2,Tableaux!$E$2,IF(C36&gt;Tableaux!$A$162,Tableaux!$E$162,VLOOKUP(C36,Tableaux!$A$2:$E$162,5))),"ERREUR"))))</f>
      </c>
      <c r="I36" s="2"/>
      <c r="J36" s="12"/>
      <c r="K36" s="12"/>
      <c r="L36" s="12"/>
      <c r="M36" s="12"/>
      <c r="N36" s="12"/>
      <c r="O36" s="2">
        <f t="shared" si="0"/>
      </c>
      <c r="P36" s="4">
        <f t="shared" si="1"/>
      </c>
      <c r="Q36" s="12"/>
      <c r="R36" s="12"/>
      <c r="S36" s="12"/>
      <c r="T36" s="12"/>
      <c r="U36" s="2">
        <f t="shared" si="2"/>
      </c>
      <c r="V36" s="4">
        <f t="shared" si="3"/>
      </c>
      <c r="W36" s="12"/>
      <c r="X36" s="12"/>
      <c r="Y36" s="12"/>
      <c r="Z36" s="12"/>
      <c r="AA36" s="2">
        <f t="shared" si="4"/>
      </c>
      <c r="AB36" s="4">
        <f t="shared" si="5"/>
      </c>
      <c r="AC36" s="2">
        <f t="shared" si="6"/>
      </c>
      <c r="AD36" s="5">
        <f t="shared" si="7"/>
      </c>
      <c r="AE36" s="2"/>
      <c r="AF36" s="6"/>
    </row>
    <row r="37" spans="1:32" ht="15">
      <c r="A37" s="9"/>
      <c r="B37" s="10"/>
      <c r="C37" s="10"/>
      <c r="D37" s="3">
        <f>IF(C37="","",IF(E37="","",IF(E37="M",IF(C37&lt;Tableaux!$A$2,Tableaux!$B$2,IF(E37&gt;Tableaux!$A$274,Tableaux!$B$274,VLOOKUP(C37,Tableaux!$A$2:$B$274,2))),IF(E37="F",IF(C37&lt;Tableaux!$A$2,Tableaux!$C$2,IF(C37&gt;Tableaux!$A$162,Tableaux!$C$162,VLOOKUP(C37,Tableaux!$A$2:$C$162,3))),"ERREUR"))))</f>
      </c>
      <c r="E37" s="11"/>
      <c r="F37" s="10"/>
      <c r="G37" s="2">
        <f>IF(B37="","",IF(F37="","",IF(F37="Y","Open",IF(F37="N",VLOOKUP(B37,Tableaux!$G$2:$H$68,2),"ERREUR"))))</f>
      </c>
      <c r="H37" s="2">
        <f>IF(C37="","",IF(E37="","",IF(E37="M",IF(C37&lt;Tableaux!$A$2,Tableaux!$D$2,IF(C37&gt;Tableaux!$A$274,Tableaux!$D$274,VLOOKUP(C37,Tableaux!$A$2:$E$274,4))),IF(E37="F",IF(C37&lt;Tableaux!$A$2,Tableaux!$E$2,IF(C37&gt;Tableaux!$A$162,Tableaux!$E$162,VLOOKUP(C37,Tableaux!$A$2:$E$162,5))),"ERREUR"))))</f>
      </c>
      <c r="I37" s="2"/>
      <c r="J37" s="12"/>
      <c r="K37" s="12"/>
      <c r="L37" s="12"/>
      <c r="M37" s="12"/>
      <c r="N37" s="12"/>
      <c r="O37" s="2">
        <f aca="true" t="shared" si="8" ref="O37:O68">IF(K37="",IF(L37="",IF(M37="","",MAX(K37:M37)),MAX(K37:M37)),MAX(K37:M37))</f>
      </c>
      <c r="P37" s="4">
        <f aca="true" t="shared" si="9" ref="P37:P68">IF(O37="","",O37*D37)</f>
      </c>
      <c r="Q37" s="12"/>
      <c r="R37" s="12"/>
      <c r="S37" s="12"/>
      <c r="T37" s="12"/>
      <c r="U37" s="2">
        <f aca="true" t="shared" si="10" ref="U37:U68">IF(Q37="",IF(R37="",IF(S37="","",MAX(Q37:S37)),MAX(Q37:S37)),MAX(Q37:S37))</f>
      </c>
      <c r="V37" s="4">
        <f aca="true" t="shared" si="11" ref="V37:V68">IF(U37="","",U37*D37)</f>
      </c>
      <c r="W37" s="12"/>
      <c r="X37" s="12"/>
      <c r="Y37" s="12"/>
      <c r="Z37" s="12"/>
      <c r="AA37" s="2">
        <f aca="true" t="shared" si="12" ref="AA37:AA68">IF(W37="",IF(X37="",IF(Y37="","",MAX(W37:Y37)),MAX(W37:Y37)),MAX(W37:Y37))</f>
      </c>
      <c r="AB37" s="4">
        <f aca="true" t="shared" si="13" ref="AB37:AB68">IF(AA37="","",AA37*D37)</f>
      </c>
      <c r="AC37" s="2">
        <f aca="true" t="shared" si="14" ref="AC37:AC68">IF(O37="",IF(U37="",IF(AA37="","",O37+U37+AA37),O37+U37+AA37),O37+U37+AA37)</f>
      </c>
      <c r="AD37" s="5">
        <f aca="true" t="shared" si="15" ref="AD37:AD68">IF(AC37="","",AC37*D37)</f>
      </c>
      <c r="AE37" s="2"/>
      <c r="AF37" s="6"/>
    </row>
    <row r="38" spans="1:32" ht="15">
      <c r="A38" s="9"/>
      <c r="B38" s="10"/>
      <c r="C38" s="10"/>
      <c r="D38" s="3">
        <f>IF(C38="","",IF(E38="","",IF(E38="M",IF(C38&lt;Tableaux!$A$2,Tableaux!$B$2,IF(E38&gt;Tableaux!$A$274,Tableaux!$B$274,VLOOKUP(C38,Tableaux!$A$2:$B$274,2))),IF(E38="F",IF(C38&lt;Tableaux!$A$2,Tableaux!$C$2,IF(C38&gt;Tableaux!$A$162,Tableaux!$C$162,VLOOKUP(C38,Tableaux!$A$2:$C$162,3))),"ERREUR"))))</f>
      </c>
      <c r="E38" s="11"/>
      <c r="F38" s="11"/>
      <c r="G38" s="2">
        <f>IF(B38="","",IF(F38="","",IF(F38="Y","Open",IF(F38="N",VLOOKUP(B38,Tableaux!$G$2:$H$68,2),"ERREUR"))))</f>
      </c>
      <c r="H38" s="2">
        <f>IF(C38="","",IF(E38="","",IF(E38="M",IF(C38&lt;Tableaux!$A$2,Tableaux!$D$2,IF(C38&gt;Tableaux!$A$274,Tableaux!$D$274,VLOOKUP(C38,Tableaux!$A$2:$E$274,4))),IF(E38="F",IF(C38&lt;Tableaux!$A$2,Tableaux!$E$2,IF(C38&gt;Tableaux!$A$162,Tableaux!$E$162,VLOOKUP(C38,Tableaux!$A$2:$E$162,5))),"ERREUR"))))</f>
      </c>
      <c r="I38" s="2"/>
      <c r="J38" s="12"/>
      <c r="K38" s="12"/>
      <c r="L38" s="12"/>
      <c r="M38" s="12"/>
      <c r="N38" s="12"/>
      <c r="O38" s="2">
        <f t="shared" si="8"/>
      </c>
      <c r="P38" s="4">
        <f t="shared" si="9"/>
      </c>
      <c r="Q38" s="12"/>
      <c r="R38" s="12"/>
      <c r="S38" s="12"/>
      <c r="T38" s="12"/>
      <c r="U38" s="2">
        <f t="shared" si="10"/>
      </c>
      <c r="V38" s="4">
        <f t="shared" si="11"/>
      </c>
      <c r="W38" s="12"/>
      <c r="X38" s="12"/>
      <c r="Y38" s="12"/>
      <c r="Z38" s="12"/>
      <c r="AA38" s="2">
        <f t="shared" si="12"/>
      </c>
      <c r="AB38" s="4">
        <f t="shared" si="13"/>
      </c>
      <c r="AC38" s="2">
        <f t="shared" si="14"/>
      </c>
      <c r="AD38" s="5">
        <f t="shared" si="15"/>
      </c>
      <c r="AE38" s="2"/>
      <c r="AF38" s="6"/>
    </row>
    <row r="39" spans="1:32" ht="15">
      <c r="A39" s="9"/>
      <c r="B39" s="10"/>
      <c r="C39" s="10"/>
      <c r="D39" s="3">
        <f>IF(C39="","",IF(E39="","",IF(E39="M",IF(C39&lt;Tableaux!$A$2,Tableaux!$B$2,IF(E39&gt;Tableaux!$A$274,Tableaux!$B$274,VLOOKUP(C39,Tableaux!$A$2:$B$274,2))),IF(E39="F",IF(C39&lt;Tableaux!$A$2,Tableaux!$C$2,IF(C39&gt;Tableaux!$A$162,Tableaux!$C$162,VLOOKUP(C39,Tableaux!$A$2:$C$162,3))),"ERREUR"))))</f>
      </c>
      <c r="E39" s="11"/>
      <c r="F39" s="11"/>
      <c r="G39" s="2">
        <f>IF(B39="","",IF(F39="","",IF(F39="Y","Open",IF(F39="N",VLOOKUP(B39,Tableaux!$G$2:$H$68,2),"ERREUR"))))</f>
      </c>
      <c r="H39" s="2">
        <f>IF(C39="","",IF(E39="","",IF(E39="M",IF(C39&lt;Tableaux!$A$2,Tableaux!$D$2,IF(C39&gt;Tableaux!$A$274,Tableaux!$D$274,VLOOKUP(C39,Tableaux!$A$2:$E$274,4))),IF(E39="F",IF(C39&lt;Tableaux!$A$2,Tableaux!$E$2,IF(C39&gt;Tableaux!$A$162,Tableaux!$E$162,VLOOKUP(C39,Tableaux!$A$2:$E$162,5))),"ERREUR"))))</f>
      </c>
      <c r="I39" s="2"/>
      <c r="J39" s="12"/>
      <c r="K39" s="12"/>
      <c r="L39" s="12"/>
      <c r="M39" s="12"/>
      <c r="N39" s="12"/>
      <c r="O39" s="2">
        <f t="shared" si="8"/>
      </c>
      <c r="P39" s="4">
        <f t="shared" si="9"/>
      </c>
      <c r="Q39" s="12"/>
      <c r="R39" s="12"/>
      <c r="S39" s="12"/>
      <c r="T39" s="12"/>
      <c r="U39" s="2">
        <f t="shared" si="10"/>
      </c>
      <c r="V39" s="4">
        <f t="shared" si="11"/>
      </c>
      <c r="W39" s="12"/>
      <c r="X39" s="12"/>
      <c r="Y39" s="12"/>
      <c r="Z39" s="12"/>
      <c r="AA39" s="2">
        <f t="shared" si="12"/>
      </c>
      <c r="AB39" s="4">
        <f t="shared" si="13"/>
      </c>
      <c r="AC39" s="2">
        <f t="shared" si="14"/>
      </c>
      <c r="AD39" s="5">
        <f t="shared" si="15"/>
      </c>
      <c r="AE39" s="2"/>
      <c r="AF39" s="6"/>
    </row>
    <row r="40" spans="1:32" ht="15">
      <c r="A40" s="9"/>
      <c r="B40" s="10"/>
      <c r="C40" s="10"/>
      <c r="D40" s="3">
        <f>IF(C40="","",IF(E40="","",IF(E40="M",IF(C40&lt;Tableaux!$A$2,Tableaux!$B$2,IF(E40&gt;Tableaux!$A$274,Tableaux!$B$274,VLOOKUP(C40,Tableaux!$A$2:$B$274,2))),IF(E40="F",IF(C40&lt;Tableaux!$A$2,Tableaux!$C$2,IF(C40&gt;Tableaux!$A$162,Tableaux!$C$162,VLOOKUP(C40,Tableaux!$A$2:$C$162,3))),"ERREUR"))))</f>
      </c>
      <c r="E40" s="11"/>
      <c r="F40" s="11"/>
      <c r="G40" s="2">
        <f>IF(B40="","",IF(F40="","",IF(F40="Y","Open",IF(F40="N",VLOOKUP(B40,Tableaux!$G$2:$H$68,2),"ERREUR"))))</f>
      </c>
      <c r="H40" s="2">
        <f>IF(C40="","",IF(E40="","",IF(E40="M",IF(C40&lt;Tableaux!$A$2,Tableaux!$D$2,IF(C40&gt;Tableaux!$A$274,Tableaux!$D$274,VLOOKUP(C40,Tableaux!$A$2:$E$274,4))),IF(E40="F",IF(C40&lt;Tableaux!$A$2,Tableaux!$E$2,IF(C40&gt;Tableaux!$A$162,Tableaux!$E$162,VLOOKUP(C40,Tableaux!$A$2:$E$162,5))),"ERREUR"))))</f>
      </c>
      <c r="I40" s="2"/>
      <c r="J40" s="12"/>
      <c r="K40" s="12"/>
      <c r="L40" s="12"/>
      <c r="M40" s="12"/>
      <c r="N40" s="12"/>
      <c r="O40" s="2">
        <f t="shared" si="8"/>
      </c>
      <c r="P40" s="4">
        <f t="shared" si="9"/>
      </c>
      <c r="Q40" s="12"/>
      <c r="R40" s="12"/>
      <c r="S40" s="12"/>
      <c r="T40" s="12"/>
      <c r="U40" s="2">
        <f t="shared" si="10"/>
      </c>
      <c r="V40" s="4">
        <f t="shared" si="11"/>
      </c>
      <c r="W40" s="12"/>
      <c r="X40" s="12"/>
      <c r="Y40" s="12"/>
      <c r="Z40" s="12"/>
      <c r="AA40" s="2">
        <f t="shared" si="12"/>
      </c>
      <c r="AB40" s="4">
        <f t="shared" si="13"/>
      </c>
      <c r="AC40" s="2">
        <f t="shared" si="14"/>
      </c>
      <c r="AD40" s="5">
        <f t="shared" si="15"/>
      </c>
      <c r="AE40" s="2"/>
      <c r="AF40" s="6"/>
    </row>
    <row r="41" spans="1:32" ht="15">
      <c r="A41" s="9"/>
      <c r="B41" s="10"/>
      <c r="C41" s="10"/>
      <c r="D41" s="3">
        <f>IF(C41="","",IF(E41="","",IF(E41="M",IF(C41&lt;Tableaux!$A$2,Tableaux!$B$2,IF(E41&gt;Tableaux!$A$274,Tableaux!$B$274,VLOOKUP(C41,Tableaux!$A$2:$B$274,2))),IF(E41="F",IF(C41&lt;Tableaux!$A$2,Tableaux!$C$2,IF(C41&gt;Tableaux!$A$162,Tableaux!$C$162,VLOOKUP(C41,Tableaux!$A$2:$C$162,3))),"ERREUR"))))</f>
      </c>
      <c r="E41" s="11"/>
      <c r="F41" s="10"/>
      <c r="G41" s="2">
        <f>IF(B41="","",IF(F41="","",IF(F41="Y","Open",IF(F41="N",VLOOKUP(B41,Tableaux!$G$2:$H$68,2),"ERREUR"))))</f>
      </c>
      <c r="H41" s="2">
        <f>IF(C41="","",IF(E41="","",IF(E41="M",IF(C41&lt;Tableaux!$A$2,Tableaux!$D$2,IF(C41&gt;Tableaux!$A$274,Tableaux!$D$274,VLOOKUP(C41,Tableaux!$A$2:$E$274,4))),IF(E41="F",IF(C41&lt;Tableaux!$A$2,Tableaux!$E$2,IF(C41&gt;Tableaux!$A$162,Tableaux!$E$162,VLOOKUP(C41,Tableaux!$A$2:$E$162,5))),"ERREUR"))))</f>
      </c>
      <c r="I41" s="2"/>
      <c r="J41" s="12"/>
      <c r="K41" s="12"/>
      <c r="L41" s="12"/>
      <c r="M41" s="12"/>
      <c r="N41" s="12"/>
      <c r="O41" s="2">
        <f t="shared" si="8"/>
      </c>
      <c r="P41" s="4">
        <f t="shared" si="9"/>
      </c>
      <c r="Q41" s="12"/>
      <c r="R41" s="14"/>
      <c r="S41" s="12"/>
      <c r="T41" s="12"/>
      <c r="U41" s="2">
        <f t="shared" si="10"/>
      </c>
      <c r="V41" s="4">
        <f t="shared" si="11"/>
      </c>
      <c r="W41" s="12"/>
      <c r="X41" s="12"/>
      <c r="Y41" s="12"/>
      <c r="Z41" s="12"/>
      <c r="AA41" s="2">
        <f t="shared" si="12"/>
      </c>
      <c r="AB41" s="4">
        <f t="shared" si="13"/>
      </c>
      <c r="AC41" s="2">
        <f t="shared" si="14"/>
      </c>
      <c r="AD41" s="5">
        <f t="shared" si="15"/>
      </c>
      <c r="AE41" s="2"/>
      <c r="AF41" s="6"/>
    </row>
    <row r="42" spans="1:32" ht="15">
      <c r="A42" s="9"/>
      <c r="B42" s="10"/>
      <c r="C42" s="10"/>
      <c r="D42" s="3">
        <f>IF(C42="","",IF(E42="","",IF(E42="M",IF(C42&lt;Tableaux!$A$2,Tableaux!$B$2,IF(E42&gt;Tableaux!$A$274,Tableaux!$B$274,VLOOKUP(C42,Tableaux!$A$2:$B$274,2))),IF(E42="F",IF(C42&lt;Tableaux!$A$2,Tableaux!$C$2,IF(C42&gt;Tableaux!$A$162,Tableaux!$C$162,VLOOKUP(C42,Tableaux!$A$2:$C$162,3))),"ERREUR"))))</f>
      </c>
      <c r="E42" s="11"/>
      <c r="F42" s="11"/>
      <c r="G42" s="2">
        <f>IF(B42="","",IF(F42="","",IF(F42="Y","Open",IF(F42="N",VLOOKUP(B42,Tableaux!$G$2:$H$68,2),"ERREUR"))))</f>
      </c>
      <c r="H42" s="2">
        <f>IF(C42="","",IF(E42="","",IF(E42="M",IF(C42&lt;Tableaux!$A$2,Tableaux!$D$2,IF(C42&gt;Tableaux!$A$274,Tableaux!$D$274,VLOOKUP(C42,Tableaux!$A$2:$E$274,4))),IF(E42="F",IF(C42&lt;Tableaux!$A$2,Tableaux!$E$2,IF(C42&gt;Tableaux!$A$162,Tableaux!$E$162,VLOOKUP(C42,Tableaux!$A$2:$E$162,5))),"ERREUR"))))</f>
      </c>
      <c r="I42" s="2"/>
      <c r="J42" s="12"/>
      <c r="K42" s="12"/>
      <c r="L42" s="12"/>
      <c r="M42" s="12"/>
      <c r="N42" s="12"/>
      <c r="O42" s="2">
        <f t="shared" si="8"/>
      </c>
      <c r="P42" s="4">
        <f t="shared" si="9"/>
      </c>
      <c r="Q42" s="12"/>
      <c r="R42" s="12"/>
      <c r="S42" s="12"/>
      <c r="T42" s="12"/>
      <c r="U42" s="2">
        <f t="shared" si="10"/>
      </c>
      <c r="V42" s="4">
        <f t="shared" si="11"/>
      </c>
      <c r="W42" s="12"/>
      <c r="X42" s="12"/>
      <c r="Y42" s="12"/>
      <c r="Z42" s="12"/>
      <c r="AA42" s="2">
        <f t="shared" si="12"/>
      </c>
      <c r="AB42" s="4">
        <f t="shared" si="13"/>
      </c>
      <c r="AC42" s="2">
        <f t="shared" si="14"/>
      </c>
      <c r="AD42" s="5">
        <f t="shared" si="15"/>
      </c>
      <c r="AE42" s="2"/>
      <c r="AF42" s="6"/>
    </row>
    <row r="43" spans="1:32" ht="15">
      <c r="A43" s="9"/>
      <c r="B43" s="10"/>
      <c r="C43" s="10"/>
      <c r="D43" s="3">
        <f>IF(C43="","",IF(E43="","",IF(E43="M",IF(C43&lt;Tableaux!$A$2,Tableaux!$B$2,IF(E43&gt;Tableaux!$A$274,Tableaux!$B$274,VLOOKUP(C43,Tableaux!$A$2:$B$274,2))),IF(E43="F",IF(C43&lt;Tableaux!$A$2,Tableaux!$C$2,IF(C43&gt;Tableaux!$A$162,Tableaux!$C$162,VLOOKUP(C43,Tableaux!$A$2:$C$162,3))),"ERREUR"))))</f>
      </c>
      <c r="E43" s="11"/>
      <c r="F43" s="10"/>
      <c r="G43" s="2">
        <f>IF(B43="","",IF(F43="","",IF(F43="Y","Open",IF(F43="N",VLOOKUP(B43,Tableaux!$G$2:$H$68,2),"ERREUR"))))</f>
      </c>
      <c r="H43" s="2">
        <f>IF(C43="","",IF(E43="","",IF(E43="M",IF(C43&lt;Tableaux!$A$2,Tableaux!$D$2,IF(C43&gt;Tableaux!$A$274,Tableaux!$D$274,VLOOKUP(C43,Tableaux!$A$2:$E$274,4))),IF(E43="F",IF(C43&lt;Tableaux!$A$2,Tableaux!$E$2,IF(C43&gt;Tableaux!$A$162,Tableaux!$E$162,VLOOKUP(C43,Tableaux!$A$2:$E$162,5))),"ERREUR"))))</f>
      </c>
      <c r="I43" s="2"/>
      <c r="J43" s="12"/>
      <c r="K43" s="12"/>
      <c r="L43" s="12"/>
      <c r="M43" s="12"/>
      <c r="N43" s="12"/>
      <c r="O43" s="2">
        <f t="shared" si="8"/>
      </c>
      <c r="P43" s="4">
        <f t="shared" si="9"/>
      </c>
      <c r="Q43" s="12"/>
      <c r="R43" s="12"/>
      <c r="S43" s="12"/>
      <c r="T43" s="12"/>
      <c r="U43" s="2">
        <f t="shared" si="10"/>
      </c>
      <c r="V43" s="4">
        <f t="shared" si="11"/>
      </c>
      <c r="W43" s="12"/>
      <c r="X43" s="12"/>
      <c r="Y43" s="12"/>
      <c r="Z43" s="12"/>
      <c r="AA43" s="2">
        <f t="shared" si="12"/>
      </c>
      <c r="AB43" s="4">
        <f t="shared" si="13"/>
      </c>
      <c r="AC43" s="2">
        <f t="shared" si="14"/>
      </c>
      <c r="AD43" s="5">
        <f t="shared" si="15"/>
      </c>
      <c r="AE43" s="2"/>
      <c r="AF43" s="6"/>
    </row>
    <row r="44" spans="1:32" ht="15">
      <c r="A44" s="9"/>
      <c r="B44" s="10"/>
      <c r="C44" s="10"/>
      <c r="D44" s="3">
        <f>IF(C44="","",IF(E44="","",IF(E44="M",IF(C44&lt;Tableaux!$A$2,Tableaux!$B$2,IF(E44&gt;Tableaux!$A$274,Tableaux!$B$274,VLOOKUP(C44,Tableaux!$A$2:$B$274,2))),IF(E44="F",IF(C44&lt;Tableaux!$A$2,Tableaux!$C$2,IF(C44&gt;Tableaux!$A$162,Tableaux!$C$162,VLOOKUP(C44,Tableaux!$A$2:$C$162,3))),"ERREUR"))))</f>
      </c>
      <c r="E44" s="11"/>
      <c r="F44" s="11"/>
      <c r="G44" s="2">
        <f>IF(B44="","",IF(F44="","",IF(F44="Y","Open",IF(F44="N",VLOOKUP(B44,Tableaux!$G$2:$H$68,2),"ERREUR"))))</f>
      </c>
      <c r="H44" s="2">
        <f>IF(C44="","",IF(E44="","",IF(E44="M",IF(C44&lt;Tableaux!$A$2,Tableaux!$D$2,IF(C44&gt;Tableaux!$A$274,Tableaux!$D$274,VLOOKUP(C44,Tableaux!$A$2:$E$274,4))),IF(E44="F",IF(C44&lt;Tableaux!$A$2,Tableaux!$E$2,IF(C44&gt;Tableaux!$A$162,Tableaux!$E$162,VLOOKUP(C44,Tableaux!$A$2:$E$162,5))),"ERREUR"))))</f>
      </c>
      <c r="I44" s="2"/>
      <c r="J44" s="12"/>
      <c r="K44" s="11"/>
      <c r="L44" s="11"/>
      <c r="M44" s="11"/>
      <c r="N44" s="11"/>
      <c r="O44" s="2">
        <f t="shared" si="8"/>
      </c>
      <c r="P44" s="4">
        <f t="shared" si="9"/>
      </c>
      <c r="Q44" s="11"/>
      <c r="R44" s="11"/>
      <c r="S44" s="11"/>
      <c r="T44" s="11"/>
      <c r="U44" s="2">
        <f t="shared" si="10"/>
      </c>
      <c r="V44" s="4">
        <f t="shared" si="11"/>
      </c>
      <c r="W44" s="12"/>
      <c r="X44" s="12"/>
      <c r="Y44" s="12"/>
      <c r="Z44" s="12"/>
      <c r="AA44" s="2">
        <f t="shared" si="12"/>
      </c>
      <c r="AB44" s="4">
        <f t="shared" si="13"/>
      </c>
      <c r="AC44" s="2">
        <f t="shared" si="14"/>
      </c>
      <c r="AD44" s="5">
        <f t="shared" si="15"/>
      </c>
      <c r="AE44" s="2"/>
      <c r="AF44" s="6"/>
    </row>
    <row r="45" spans="1:32" ht="15">
      <c r="A45" s="9"/>
      <c r="B45" s="10"/>
      <c r="C45" s="10"/>
      <c r="D45" s="3">
        <f>IF(C45="","",IF(E45="","",IF(E45="M",IF(C45&lt;Tableaux!$A$2,Tableaux!$B$2,IF(E45&gt;Tableaux!$A$274,Tableaux!$B$274,VLOOKUP(C45,Tableaux!$A$2:$B$274,2))),IF(E45="F",IF(C45&lt;Tableaux!$A$2,Tableaux!$C$2,IF(C45&gt;Tableaux!$A$162,Tableaux!$C$162,VLOOKUP(C45,Tableaux!$A$2:$C$162,3))),"ERREUR"))))</f>
      </c>
      <c r="E45" s="11"/>
      <c r="F45" s="11"/>
      <c r="G45" s="2">
        <f>IF(B45="","",IF(F45="","",IF(F45="Y","Open",IF(F45="N",VLOOKUP(B45,Tableaux!$G$2:$H$68,2),"ERREUR"))))</f>
      </c>
      <c r="H45" s="2">
        <f>IF(C45="","",IF(E45="","",IF(E45="M",IF(C45&lt;Tableaux!$A$2,Tableaux!$D$2,IF(C45&gt;Tableaux!$A$274,Tableaux!$D$274,VLOOKUP(C45,Tableaux!$A$2:$E$274,4))),IF(E45="F",IF(C45&lt;Tableaux!$A$2,Tableaux!$E$2,IF(C45&gt;Tableaux!$A$162,Tableaux!$E$162,VLOOKUP(C45,Tableaux!$A$2:$E$162,5))),"ERREUR"))))</f>
      </c>
      <c r="I45" s="2"/>
      <c r="J45" s="12"/>
      <c r="K45" s="12"/>
      <c r="L45" s="12"/>
      <c r="M45" s="12"/>
      <c r="N45" s="12"/>
      <c r="O45" s="2">
        <f t="shared" si="8"/>
      </c>
      <c r="P45" s="4">
        <f t="shared" si="9"/>
      </c>
      <c r="Q45" s="12"/>
      <c r="R45" s="12"/>
      <c r="S45" s="12"/>
      <c r="T45" s="12"/>
      <c r="U45" s="2">
        <f t="shared" si="10"/>
      </c>
      <c r="V45" s="4">
        <f t="shared" si="11"/>
      </c>
      <c r="W45" s="12"/>
      <c r="X45" s="12"/>
      <c r="Y45" s="12"/>
      <c r="Z45" s="12"/>
      <c r="AA45" s="2">
        <f t="shared" si="12"/>
      </c>
      <c r="AB45" s="4">
        <f t="shared" si="13"/>
      </c>
      <c r="AC45" s="2">
        <f t="shared" si="14"/>
      </c>
      <c r="AD45" s="5">
        <f t="shared" si="15"/>
      </c>
      <c r="AE45" s="2"/>
      <c r="AF45" s="6"/>
    </row>
    <row r="46" spans="1:32" ht="15">
      <c r="A46" s="9"/>
      <c r="B46" s="10"/>
      <c r="C46" s="10"/>
      <c r="D46" s="3">
        <f>IF(C46="","",IF(E46="","",IF(E46="M",IF(C46&lt;Tableaux!$A$2,Tableaux!$B$2,IF(E46&gt;Tableaux!$A$274,Tableaux!$B$274,VLOOKUP(C46,Tableaux!$A$2:$B$274,2))),IF(E46="F",IF(C46&lt;Tableaux!$A$2,Tableaux!$C$2,IF(C46&gt;Tableaux!$A$162,Tableaux!$C$162,VLOOKUP(C46,Tableaux!$A$2:$C$162,3))),"ERREUR"))))</f>
      </c>
      <c r="E46" s="11"/>
      <c r="F46" s="10"/>
      <c r="G46" s="2">
        <f>IF(B46="","",IF(F46="","",IF(F46="Y","Open",IF(F46="N",VLOOKUP(B46,Tableaux!$G$2:$H$68,2),"ERREUR"))))</f>
      </c>
      <c r="H46" s="2">
        <f>IF(C46="","",IF(E46="","",IF(E46="M",IF(C46&lt;Tableaux!$A$2,Tableaux!$D$2,IF(C46&gt;Tableaux!$A$274,Tableaux!$D$274,VLOOKUP(C46,Tableaux!$A$2:$E$274,4))),IF(E46="F",IF(C46&lt;Tableaux!$A$2,Tableaux!$E$2,IF(C46&gt;Tableaux!$A$162,Tableaux!$E$162,VLOOKUP(C46,Tableaux!$A$2:$E$162,5))),"ERREUR"))))</f>
      </c>
      <c r="I46" s="2"/>
      <c r="J46" s="12"/>
      <c r="K46" s="12"/>
      <c r="L46" s="12"/>
      <c r="M46" s="12"/>
      <c r="N46" s="12"/>
      <c r="O46" s="2">
        <f t="shared" si="8"/>
      </c>
      <c r="P46" s="4">
        <f t="shared" si="9"/>
      </c>
      <c r="Q46" s="12"/>
      <c r="R46" s="12"/>
      <c r="S46" s="12"/>
      <c r="T46" s="12"/>
      <c r="U46" s="2">
        <f t="shared" si="10"/>
      </c>
      <c r="V46" s="4">
        <f t="shared" si="11"/>
      </c>
      <c r="W46" s="12"/>
      <c r="X46" s="12"/>
      <c r="Y46" s="12"/>
      <c r="Z46" s="12"/>
      <c r="AA46" s="2">
        <f t="shared" si="12"/>
      </c>
      <c r="AB46" s="4">
        <f t="shared" si="13"/>
      </c>
      <c r="AC46" s="2">
        <f t="shared" si="14"/>
      </c>
      <c r="AD46" s="5">
        <f t="shared" si="15"/>
      </c>
      <c r="AE46" s="2"/>
      <c r="AF46" s="6"/>
    </row>
    <row r="47" spans="1:32" ht="15">
      <c r="A47" s="9"/>
      <c r="B47" s="10"/>
      <c r="C47" s="10"/>
      <c r="D47" s="3">
        <f>IF(C47="","",IF(E47="","",IF(E47="M",IF(C47&lt;Tableaux!$A$2,Tableaux!$B$2,IF(E47&gt;Tableaux!$A$274,Tableaux!$B$274,VLOOKUP(C47,Tableaux!$A$2:$B$274,2))),IF(E47="F",IF(C47&lt;Tableaux!$A$2,Tableaux!$C$2,IF(C47&gt;Tableaux!$A$162,Tableaux!$C$162,VLOOKUP(C47,Tableaux!$A$2:$C$162,3))),"ERREUR"))))</f>
      </c>
      <c r="E47" s="11"/>
      <c r="F47" s="10"/>
      <c r="G47" s="2">
        <f>IF(B47="","",IF(F47="","",IF(F47="Y","Open",IF(F47="N",VLOOKUP(B47,Tableaux!$G$2:$H$68,2),"ERREUR"))))</f>
      </c>
      <c r="H47" s="2">
        <f>IF(C47="","",IF(E47="","",IF(E47="M",IF(C47&lt;Tableaux!$A$2,Tableaux!$D$2,IF(C47&gt;Tableaux!$A$274,Tableaux!$D$274,VLOOKUP(C47,Tableaux!$A$2:$E$274,4))),IF(E47="F",IF(C47&lt;Tableaux!$A$2,Tableaux!$E$2,IF(C47&gt;Tableaux!$A$162,Tableaux!$E$162,VLOOKUP(C47,Tableaux!$A$2:$E$162,5))),"ERREUR"))))</f>
      </c>
      <c r="I47" s="2"/>
      <c r="J47" s="12"/>
      <c r="K47" s="12"/>
      <c r="L47" s="12"/>
      <c r="M47" s="12"/>
      <c r="N47" s="12"/>
      <c r="O47" s="2">
        <f t="shared" si="8"/>
      </c>
      <c r="P47" s="4">
        <f t="shared" si="9"/>
      </c>
      <c r="Q47" s="12"/>
      <c r="R47" s="12"/>
      <c r="S47" s="12"/>
      <c r="T47" s="12"/>
      <c r="U47" s="2">
        <f t="shared" si="10"/>
      </c>
      <c r="V47" s="4">
        <f t="shared" si="11"/>
      </c>
      <c r="W47" s="12"/>
      <c r="X47" s="12"/>
      <c r="Y47" s="12"/>
      <c r="Z47" s="12"/>
      <c r="AA47" s="2">
        <f t="shared" si="12"/>
      </c>
      <c r="AB47" s="4">
        <f t="shared" si="13"/>
      </c>
      <c r="AC47" s="2">
        <f t="shared" si="14"/>
      </c>
      <c r="AD47" s="5">
        <f t="shared" si="15"/>
      </c>
      <c r="AE47" s="2"/>
      <c r="AF47" s="6"/>
    </row>
    <row r="48" spans="1:32" ht="15">
      <c r="A48" s="9"/>
      <c r="B48" s="10"/>
      <c r="C48" s="10"/>
      <c r="D48" s="3">
        <f>IF(C48="","",IF(E48="","",IF(E48="M",IF(C48&lt;Tableaux!$A$2,Tableaux!$B$2,IF(E48&gt;Tableaux!$A$274,Tableaux!$B$274,VLOOKUP(C48,Tableaux!$A$2:$B$274,2))),IF(E48="F",IF(C48&lt;Tableaux!$A$2,Tableaux!$C$2,IF(C48&gt;Tableaux!$A$162,Tableaux!$C$162,VLOOKUP(C48,Tableaux!$A$2:$C$162,3))),"ERREUR"))))</f>
      </c>
      <c r="E48" s="11"/>
      <c r="F48" s="11"/>
      <c r="G48" s="2">
        <f>IF(B48="","",IF(F48="","",IF(F48="Y","Open",IF(F48="N",VLOOKUP(B48,Tableaux!$G$2:$H$68,2),"ERREUR"))))</f>
      </c>
      <c r="H48" s="2">
        <f>IF(C48="","",IF(E48="","",IF(E48="M",IF(C48&lt;Tableaux!$A$2,Tableaux!$D$2,IF(C48&gt;Tableaux!$A$274,Tableaux!$D$274,VLOOKUP(C48,Tableaux!$A$2:$E$274,4))),IF(E48="F",IF(C48&lt;Tableaux!$A$2,Tableaux!$E$2,IF(C48&gt;Tableaux!$A$162,Tableaux!$E$162,VLOOKUP(C48,Tableaux!$A$2:$E$162,5))),"ERREUR"))))</f>
      </c>
      <c r="I48" s="2"/>
      <c r="J48" s="12"/>
      <c r="K48" s="12"/>
      <c r="L48" s="12"/>
      <c r="M48" s="12"/>
      <c r="N48" s="12"/>
      <c r="O48" s="2">
        <f t="shared" si="8"/>
      </c>
      <c r="P48" s="4">
        <f t="shared" si="9"/>
      </c>
      <c r="Q48" s="12"/>
      <c r="R48" s="12"/>
      <c r="S48" s="12"/>
      <c r="T48" s="12"/>
      <c r="U48" s="2">
        <f t="shared" si="10"/>
      </c>
      <c r="V48" s="4">
        <f t="shared" si="11"/>
      </c>
      <c r="W48" s="12"/>
      <c r="X48" s="12"/>
      <c r="Y48" s="12"/>
      <c r="Z48" s="12"/>
      <c r="AA48" s="2">
        <f t="shared" si="12"/>
      </c>
      <c r="AB48" s="4">
        <f t="shared" si="13"/>
      </c>
      <c r="AC48" s="2">
        <f t="shared" si="14"/>
      </c>
      <c r="AD48" s="5">
        <f t="shared" si="15"/>
      </c>
      <c r="AE48" s="2"/>
      <c r="AF48" s="6"/>
    </row>
    <row r="49" spans="1:32" ht="15">
      <c r="A49" s="9"/>
      <c r="B49" s="10"/>
      <c r="C49" s="10"/>
      <c r="D49" s="3">
        <f>IF(C49="","",IF(E49="","",IF(E49="M",IF(C49&lt;Tableaux!$A$2,Tableaux!$B$2,IF(E49&gt;Tableaux!$A$274,Tableaux!$B$274,VLOOKUP(C49,Tableaux!$A$2:$B$274,2))),IF(E49="F",IF(C49&lt;Tableaux!$A$2,Tableaux!$C$2,IF(C49&gt;Tableaux!$A$162,Tableaux!$C$162,VLOOKUP(C49,Tableaux!$A$2:$C$162,3))),"ERREUR"))))</f>
      </c>
      <c r="E49" s="11"/>
      <c r="F49" s="11"/>
      <c r="G49" s="2">
        <f>IF(B49="","",IF(F49="","",IF(F49="Y","Open",IF(F49="N",VLOOKUP(B49,Tableaux!$G$2:$H$68,2),"ERREUR"))))</f>
      </c>
      <c r="H49" s="2">
        <f>IF(C49="","",IF(E49="","",IF(E49="M",IF(C49&lt;Tableaux!$A$2,Tableaux!$D$2,IF(C49&gt;Tableaux!$A$274,Tableaux!$D$274,VLOOKUP(C49,Tableaux!$A$2:$E$274,4))),IF(E49="F",IF(C49&lt;Tableaux!$A$2,Tableaux!$E$2,IF(C49&gt;Tableaux!$A$162,Tableaux!$E$162,VLOOKUP(C49,Tableaux!$A$2:$E$162,5))),"ERREUR"))))</f>
      </c>
      <c r="I49" s="2"/>
      <c r="J49" s="12"/>
      <c r="K49" s="12"/>
      <c r="L49" s="12"/>
      <c r="M49" s="12"/>
      <c r="N49" s="12"/>
      <c r="O49" s="2">
        <f t="shared" si="8"/>
      </c>
      <c r="P49" s="4">
        <f t="shared" si="9"/>
      </c>
      <c r="Q49" s="12"/>
      <c r="R49" s="12"/>
      <c r="S49" s="12"/>
      <c r="T49" s="12"/>
      <c r="U49" s="2">
        <f t="shared" si="10"/>
      </c>
      <c r="V49" s="4">
        <f t="shared" si="11"/>
      </c>
      <c r="W49" s="12"/>
      <c r="X49" s="12"/>
      <c r="Y49" s="12"/>
      <c r="Z49" s="12"/>
      <c r="AA49" s="2">
        <f t="shared" si="12"/>
      </c>
      <c r="AB49" s="4">
        <f t="shared" si="13"/>
      </c>
      <c r="AC49" s="2">
        <f t="shared" si="14"/>
      </c>
      <c r="AD49" s="5">
        <f t="shared" si="15"/>
      </c>
      <c r="AE49" s="2"/>
      <c r="AF49" s="6"/>
    </row>
    <row r="50" spans="1:32" ht="15">
      <c r="A50" s="9"/>
      <c r="B50" s="10"/>
      <c r="C50" s="10"/>
      <c r="D50" s="3">
        <f>IF(C50="","",IF(E50="","",IF(E50="M",IF(C50&lt;Tableaux!$A$2,Tableaux!$B$2,IF(E50&gt;Tableaux!$A$274,Tableaux!$B$274,VLOOKUP(C50,Tableaux!$A$2:$B$274,2))),IF(E50="F",IF(C50&lt;Tableaux!$A$2,Tableaux!$C$2,IF(C50&gt;Tableaux!$A$162,Tableaux!$C$162,VLOOKUP(C50,Tableaux!$A$2:$C$162,3))),"ERREUR"))))</f>
      </c>
      <c r="E50" s="11"/>
      <c r="F50" s="11"/>
      <c r="G50" s="2">
        <f>IF(B50="","",IF(F50="","",IF(F50="Y","Open",IF(F50="N",VLOOKUP(B50,Tableaux!$G$2:$H$68,2),"ERREUR"))))</f>
      </c>
      <c r="H50" s="2">
        <f>IF(C50="","",IF(E50="","",IF(E50="M",IF(C50&lt;Tableaux!$A$2,Tableaux!$D$2,IF(C50&gt;Tableaux!$A$274,Tableaux!$D$274,VLOOKUP(C50,Tableaux!$A$2:$E$274,4))),IF(E50="F",IF(C50&lt;Tableaux!$A$2,Tableaux!$E$2,IF(C50&gt;Tableaux!$A$162,Tableaux!$E$162,VLOOKUP(C50,Tableaux!$A$2:$E$162,5))),"ERREUR"))))</f>
      </c>
      <c r="I50" s="2"/>
      <c r="J50" s="12"/>
      <c r="K50" s="12"/>
      <c r="L50" s="12"/>
      <c r="M50" s="12"/>
      <c r="N50" s="12"/>
      <c r="O50" s="2">
        <f t="shared" si="8"/>
      </c>
      <c r="P50" s="4">
        <f t="shared" si="9"/>
      </c>
      <c r="Q50" s="12"/>
      <c r="R50" s="12"/>
      <c r="S50" s="12"/>
      <c r="T50" s="12"/>
      <c r="U50" s="2">
        <f t="shared" si="10"/>
      </c>
      <c r="V50" s="4">
        <f t="shared" si="11"/>
      </c>
      <c r="W50" s="12"/>
      <c r="X50" s="12"/>
      <c r="Y50" s="12"/>
      <c r="Z50" s="12"/>
      <c r="AA50" s="2">
        <f t="shared" si="12"/>
      </c>
      <c r="AB50" s="4">
        <f t="shared" si="13"/>
      </c>
      <c r="AC50" s="2">
        <f t="shared" si="14"/>
      </c>
      <c r="AD50" s="5">
        <f t="shared" si="15"/>
      </c>
      <c r="AE50" s="2"/>
      <c r="AF50" s="6"/>
    </row>
    <row r="51" spans="1:32" ht="15">
      <c r="A51" s="9"/>
      <c r="B51" s="10"/>
      <c r="C51" s="10"/>
      <c r="D51" s="3">
        <f>IF(C51="","",IF(E51="","",IF(E51="M",IF(C51&lt;Tableaux!$A$2,Tableaux!$B$2,IF(E51&gt;Tableaux!$A$274,Tableaux!$B$274,VLOOKUP(C51,Tableaux!$A$2:$B$274,2))),IF(E51="F",IF(C51&lt;Tableaux!$A$2,Tableaux!$C$2,IF(C51&gt;Tableaux!$A$162,Tableaux!$C$162,VLOOKUP(C51,Tableaux!$A$2:$C$162,3))),"ERREUR"))))</f>
      </c>
      <c r="E51" s="11"/>
      <c r="F51" s="11"/>
      <c r="G51" s="2">
        <f>IF(B51="","",IF(F51="","",IF(F51="Y","Open",IF(F51="N",VLOOKUP(B51,Tableaux!$G$2:$H$68,2),"ERREUR"))))</f>
      </c>
      <c r="H51" s="2">
        <f>IF(C51="","",IF(E51="","",IF(E51="M",IF(C51&lt;Tableaux!$A$2,Tableaux!$D$2,IF(C51&gt;Tableaux!$A$274,Tableaux!$D$274,VLOOKUP(C51,Tableaux!$A$2:$E$274,4))),IF(E51="F",IF(C51&lt;Tableaux!$A$2,Tableaux!$E$2,IF(C51&gt;Tableaux!$A$162,Tableaux!$E$162,VLOOKUP(C51,Tableaux!$A$2:$E$162,5))),"ERREUR"))))</f>
      </c>
      <c r="I51" s="2"/>
      <c r="J51" s="12"/>
      <c r="K51" s="12"/>
      <c r="L51" s="12"/>
      <c r="M51" s="12"/>
      <c r="N51" s="12"/>
      <c r="O51" s="2">
        <f t="shared" si="8"/>
      </c>
      <c r="P51" s="4">
        <f t="shared" si="9"/>
      </c>
      <c r="Q51" s="12"/>
      <c r="R51" s="12"/>
      <c r="S51" s="12"/>
      <c r="T51" s="12"/>
      <c r="U51" s="2">
        <f t="shared" si="10"/>
      </c>
      <c r="V51" s="4">
        <f t="shared" si="11"/>
      </c>
      <c r="W51" s="12"/>
      <c r="X51" s="12"/>
      <c r="Y51" s="12"/>
      <c r="Z51" s="12"/>
      <c r="AA51" s="2">
        <f t="shared" si="12"/>
      </c>
      <c r="AB51" s="4">
        <f t="shared" si="13"/>
      </c>
      <c r="AC51" s="2">
        <f t="shared" si="14"/>
      </c>
      <c r="AD51" s="5">
        <f t="shared" si="15"/>
      </c>
      <c r="AE51" s="2"/>
      <c r="AF51" s="6"/>
    </row>
    <row r="52" spans="1:32" ht="15">
      <c r="A52" s="9"/>
      <c r="B52" s="10"/>
      <c r="C52" s="10"/>
      <c r="D52" s="3">
        <f>IF(C52="","",IF(E52="","",IF(E52="M",IF(C52&lt;Tableaux!$A$2,Tableaux!$B$2,IF(E52&gt;Tableaux!$A$274,Tableaux!$B$274,VLOOKUP(C52,Tableaux!$A$2:$B$274,2))),IF(E52="F",IF(C52&lt;Tableaux!$A$2,Tableaux!$C$2,IF(C52&gt;Tableaux!$A$162,Tableaux!$C$162,VLOOKUP(C52,Tableaux!$A$2:$C$162,3))),"ERREUR"))))</f>
      </c>
      <c r="E52" s="11"/>
      <c r="F52" s="10"/>
      <c r="G52" s="2">
        <f>IF(B52="","",IF(F52="","",IF(F52="Y","Open",IF(F52="N",VLOOKUP(B52,Tableaux!$G$2:$H$68,2),"ERREUR"))))</f>
      </c>
      <c r="H52" s="2">
        <f>IF(C52="","",IF(E52="","",IF(E52="M",IF(C52&lt;Tableaux!$A$2,Tableaux!$D$2,IF(C52&gt;Tableaux!$A$274,Tableaux!$D$274,VLOOKUP(C52,Tableaux!$A$2:$E$274,4))),IF(E52="F",IF(C52&lt;Tableaux!$A$2,Tableaux!$E$2,IF(C52&gt;Tableaux!$A$162,Tableaux!$E$162,VLOOKUP(C52,Tableaux!$A$2:$E$162,5))),"ERREUR"))))</f>
      </c>
      <c r="I52" s="2"/>
      <c r="J52" s="12"/>
      <c r="K52" s="12"/>
      <c r="L52" s="12"/>
      <c r="M52" s="12"/>
      <c r="N52" s="12"/>
      <c r="O52" s="2">
        <f t="shared" si="8"/>
      </c>
      <c r="P52" s="4">
        <f t="shared" si="9"/>
      </c>
      <c r="Q52" s="12"/>
      <c r="R52" s="12"/>
      <c r="S52" s="12"/>
      <c r="T52" s="12"/>
      <c r="U52" s="2">
        <f t="shared" si="10"/>
      </c>
      <c r="V52" s="4">
        <f t="shared" si="11"/>
      </c>
      <c r="W52" s="12"/>
      <c r="X52" s="12"/>
      <c r="Y52" s="12"/>
      <c r="Z52" s="12"/>
      <c r="AA52" s="2">
        <f t="shared" si="12"/>
      </c>
      <c r="AB52" s="4">
        <f t="shared" si="13"/>
      </c>
      <c r="AC52" s="2">
        <f t="shared" si="14"/>
      </c>
      <c r="AD52" s="5">
        <f t="shared" si="15"/>
      </c>
      <c r="AE52" s="2"/>
      <c r="AF52" s="6"/>
    </row>
    <row r="53" spans="1:32" ht="15">
      <c r="A53" s="9"/>
      <c r="B53" s="10"/>
      <c r="C53" s="10"/>
      <c r="D53" s="3">
        <f>IF(C53="","",IF(E53="","",IF(E53="M",IF(C53&lt;Tableaux!$A$2,Tableaux!$B$2,IF(E53&gt;Tableaux!$A$274,Tableaux!$B$274,VLOOKUP(C53,Tableaux!$A$2:$B$274,2))),IF(E53="F",IF(C53&lt;Tableaux!$A$2,Tableaux!$C$2,IF(C53&gt;Tableaux!$A$162,Tableaux!$C$162,VLOOKUP(C53,Tableaux!$A$2:$C$162,3))),"ERREUR"))))</f>
      </c>
      <c r="E53" s="11"/>
      <c r="F53" s="10"/>
      <c r="G53" s="2">
        <f>IF(B53="","",IF(F53="","",IF(F53="Y","Open",IF(F53="N",VLOOKUP(B53,Tableaux!$G$2:$H$68,2),"ERREUR"))))</f>
      </c>
      <c r="H53" s="2">
        <f>IF(C53="","",IF(E53="","",IF(E53="M",IF(C53&lt;Tableaux!$A$2,Tableaux!$D$2,IF(C53&gt;Tableaux!$A$274,Tableaux!$D$274,VLOOKUP(C53,Tableaux!$A$2:$E$274,4))),IF(E53="F",IF(C53&lt;Tableaux!$A$2,Tableaux!$E$2,IF(C53&gt;Tableaux!$A$162,Tableaux!$E$162,VLOOKUP(C53,Tableaux!$A$2:$E$162,5))),"ERREUR"))))</f>
      </c>
      <c r="I53" s="2"/>
      <c r="J53" s="12"/>
      <c r="K53" s="12"/>
      <c r="L53" s="12"/>
      <c r="M53" s="12"/>
      <c r="N53" s="12"/>
      <c r="O53" s="2">
        <f t="shared" si="8"/>
      </c>
      <c r="P53" s="4">
        <f t="shared" si="9"/>
      </c>
      <c r="Q53" s="12"/>
      <c r="R53" s="12"/>
      <c r="S53" s="12"/>
      <c r="T53" s="12"/>
      <c r="U53" s="2">
        <f t="shared" si="10"/>
      </c>
      <c r="V53" s="4">
        <f t="shared" si="11"/>
      </c>
      <c r="W53" s="12"/>
      <c r="X53" s="12"/>
      <c r="Y53" s="12"/>
      <c r="Z53" s="12"/>
      <c r="AA53" s="2">
        <f t="shared" si="12"/>
      </c>
      <c r="AB53" s="4">
        <f t="shared" si="13"/>
      </c>
      <c r="AC53" s="2">
        <f t="shared" si="14"/>
      </c>
      <c r="AD53" s="5">
        <f t="shared" si="15"/>
      </c>
      <c r="AE53" s="2"/>
      <c r="AF53" s="6"/>
    </row>
    <row r="54" spans="1:32" ht="15">
      <c r="A54" s="9"/>
      <c r="B54" s="10"/>
      <c r="C54" s="10"/>
      <c r="D54" s="3">
        <f>IF(C54="","",IF(E54="","",IF(E54="M",IF(C54&lt;Tableaux!$A$2,Tableaux!$B$2,IF(E54&gt;Tableaux!$A$274,Tableaux!$B$274,VLOOKUP(C54,Tableaux!$A$2:$B$274,2))),IF(E54="F",IF(C54&lt;Tableaux!$A$2,Tableaux!$C$2,IF(C54&gt;Tableaux!$A$162,Tableaux!$C$162,VLOOKUP(C54,Tableaux!$A$2:$C$162,3))),"ERREUR"))))</f>
      </c>
      <c r="E54" s="11"/>
      <c r="F54" s="10"/>
      <c r="G54" s="2">
        <f>IF(B54="","",IF(F54="","",IF(F54="Y","Open",IF(F54="N",VLOOKUP(B54,Tableaux!$G$2:$H$68,2),"ERREUR"))))</f>
      </c>
      <c r="H54" s="2">
        <f>IF(C54="","",IF(E54="","",IF(E54="M",IF(C54&lt;Tableaux!$A$2,Tableaux!$D$2,IF(C54&gt;Tableaux!$A$274,Tableaux!$D$274,VLOOKUP(C54,Tableaux!$A$2:$E$274,4))),IF(E54="F",IF(C54&lt;Tableaux!$A$2,Tableaux!$E$2,IF(C54&gt;Tableaux!$A$162,Tableaux!$E$162,VLOOKUP(C54,Tableaux!$A$2:$E$162,5))),"ERREUR"))))</f>
      </c>
      <c r="I54" s="2"/>
      <c r="J54" s="12"/>
      <c r="K54" s="12"/>
      <c r="L54" s="12"/>
      <c r="M54" s="12"/>
      <c r="N54" s="12"/>
      <c r="O54" s="2">
        <f t="shared" si="8"/>
      </c>
      <c r="P54" s="4">
        <f t="shared" si="9"/>
      </c>
      <c r="Q54" s="12"/>
      <c r="R54" s="12"/>
      <c r="S54" s="12"/>
      <c r="T54" s="12"/>
      <c r="U54" s="2">
        <f t="shared" si="10"/>
      </c>
      <c r="V54" s="4">
        <f t="shared" si="11"/>
      </c>
      <c r="W54" s="12"/>
      <c r="X54" s="12"/>
      <c r="Y54" s="12"/>
      <c r="Z54" s="12"/>
      <c r="AA54" s="2">
        <f t="shared" si="12"/>
      </c>
      <c r="AB54" s="4">
        <f t="shared" si="13"/>
      </c>
      <c r="AC54" s="2">
        <f t="shared" si="14"/>
      </c>
      <c r="AD54" s="5">
        <f t="shared" si="15"/>
      </c>
      <c r="AE54" s="2"/>
      <c r="AF54" s="6"/>
    </row>
    <row r="55" spans="1:32" ht="15">
      <c r="A55" s="9"/>
      <c r="B55" s="10"/>
      <c r="C55" s="10"/>
      <c r="D55" s="3">
        <f>IF(C55="","",IF(E55="","",IF(E55="M",IF(C55&lt;Tableaux!$A$2,Tableaux!$B$2,IF(E55&gt;Tableaux!$A$274,Tableaux!$B$274,VLOOKUP(C55,Tableaux!$A$2:$B$274,2))),IF(E55="F",IF(C55&lt;Tableaux!$A$2,Tableaux!$C$2,IF(C55&gt;Tableaux!$A$162,Tableaux!$C$162,VLOOKUP(C55,Tableaux!$A$2:$C$162,3))),"ERREUR"))))</f>
      </c>
      <c r="E55" s="11"/>
      <c r="F55" s="11"/>
      <c r="G55" s="2">
        <f>IF(B55="","",IF(F55="","",IF(F55="Y","Open",IF(F55="N",VLOOKUP(B55,Tableaux!$G$2:$H$68,2),"ERREUR"))))</f>
      </c>
      <c r="H55" s="2">
        <f>IF(C55="","",IF(E55="","",IF(E55="M",IF(C55&lt;Tableaux!$A$2,Tableaux!$D$2,IF(C55&gt;Tableaux!$A$274,Tableaux!$D$274,VLOOKUP(C55,Tableaux!$A$2:$E$274,4))),IF(E55="F",IF(C55&lt;Tableaux!$A$2,Tableaux!$E$2,IF(C55&gt;Tableaux!$A$162,Tableaux!$E$162,VLOOKUP(C55,Tableaux!$A$2:$E$162,5))),"ERREUR"))))</f>
      </c>
      <c r="I55" s="2"/>
      <c r="J55" s="12"/>
      <c r="K55" s="12"/>
      <c r="L55" s="12"/>
      <c r="M55" s="12"/>
      <c r="N55" s="12"/>
      <c r="O55" s="2">
        <f t="shared" si="8"/>
      </c>
      <c r="P55" s="4">
        <f t="shared" si="9"/>
      </c>
      <c r="Q55" s="12"/>
      <c r="R55" s="12"/>
      <c r="S55" s="12"/>
      <c r="T55" s="12"/>
      <c r="U55" s="2">
        <f t="shared" si="10"/>
      </c>
      <c r="V55" s="4">
        <f t="shared" si="11"/>
      </c>
      <c r="W55" s="12"/>
      <c r="X55" s="12"/>
      <c r="Y55" s="12"/>
      <c r="Z55" s="12"/>
      <c r="AA55" s="2">
        <f t="shared" si="12"/>
      </c>
      <c r="AB55" s="4">
        <f t="shared" si="13"/>
      </c>
      <c r="AC55" s="2">
        <f t="shared" si="14"/>
      </c>
      <c r="AD55" s="5">
        <f t="shared" si="15"/>
      </c>
      <c r="AE55" s="2"/>
      <c r="AF55" s="6"/>
    </row>
    <row r="56" spans="1:32" ht="15">
      <c r="A56" s="9"/>
      <c r="B56" s="10"/>
      <c r="C56" s="10"/>
      <c r="D56" s="3">
        <f>IF(C56="","",IF(E56="","",IF(E56="M",IF(C56&lt;Tableaux!$A$2,Tableaux!$B$2,IF(E56&gt;Tableaux!$A$274,Tableaux!$B$274,VLOOKUP(C56,Tableaux!$A$2:$B$274,2))),IF(E56="F",IF(C56&lt;Tableaux!$A$2,Tableaux!$C$2,IF(C56&gt;Tableaux!$A$162,Tableaux!$C$162,VLOOKUP(C56,Tableaux!$A$2:$C$162,3))),"ERREUR"))))</f>
      </c>
      <c r="E56" s="11"/>
      <c r="F56" s="11"/>
      <c r="G56" s="2">
        <f>IF(B56="","",IF(F56="","",IF(F56="Y","Open",IF(F56="N",VLOOKUP(B56,Tableaux!$G$2:$H$68,2),"ERREUR"))))</f>
      </c>
      <c r="H56" s="2">
        <f>IF(C56="","",IF(E56="","",IF(E56="M",IF(C56&lt;Tableaux!$A$2,Tableaux!$D$2,IF(C56&gt;Tableaux!$A$274,Tableaux!$D$274,VLOOKUP(C56,Tableaux!$A$2:$E$274,4))),IF(E56="F",IF(C56&lt;Tableaux!$A$2,Tableaux!$E$2,IF(C56&gt;Tableaux!$A$162,Tableaux!$E$162,VLOOKUP(C56,Tableaux!$A$2:$E$162,5))),"ERREUR"))))</f>
      </c>
      <c r="I56" s="2"/>
      <c r="J56" s="12"/>
      <c r="K56" s="10"/>
      <c r="L56" s="12"/>
      <c r="M56" s="12"/>
      <c r="N56" s="12"/>
      <c r="O56" s="2">
        <f t="shared" si="8"/>
      </c>
      <c r="P56" s="4">
        <f t="shared" si="9"/>
      </c>
      <c r="Q56" s="12"/>
      <c r="R56" s="12"/>
      <c r="S56" s="12"/>
      <c r="T56" s="12"/>
      <c r="U56" s="2">
        <f t="shared" si="10"/>
      </c>
      <c r="V56" s="4">
        <f t="shared" si="11"/>
      </c>
      <c r="W56" s="12"/>
      <c r="X56" s="12"/>
      <c r="Y56" s="12"/>
      <c r="Z56" s="12"/>
      <c r="AA56" s="2">
        <f t="shared" si="12"/>
      </c>
      <c r="AB56" s="4">
        <f t="shared" si="13"/>
      </c>
      <c r="AC56" s="2">
        <f t="shared" si="14"/>
      </c>
      <c r="AD56" s="5">
        <f t="shared" si="15"/>
      </c>
      <c r="AE56" s="2"/>
      <c r="AF56" s="6"/>
    </row>
    <row r="57" spans="1:32" ht="15">
      <c r="A57" s="9"/>
      <c r="B57" s="10"/>
      <c r="C57" s="10"/>
      <c r="D57" s="3">
        <f>IF(C57="","",IF(E57="","",IF(E57="M",IF(C57&lt;Tableaux!$A$2,Tableaux!$B$2,IF(E57&gt;Tableaux!$A$274,Tableaux!$B$274,VLOOKUP(C57,Tableaux!$A$2:$B$274,2))),IF(E57="F",IF(C57&lt;Tableaux!$A$2,Tableaux!$C$2,IF(C57&gt;Tableaux!$A$162,Tableaux!$C$162,VLOOKUP(C57,Tableaux!$A$2:$C$162,3))),"ERREUR"))))</f>
      </c>
      <c r="E57" s="10"/>
      <c r="F57" s="10"/>
      <c r="G57" s="2">
        <f>IF(B57="","",IF(F57="","",IF(F57="Y","Open",IF(F57="N",VLOOKUP(B57,Tableaux!$G$2:$H$68,2),"ERREUR"))))</f>
      </c>
      <c r="H57" s="2">
        <f>IF(C57="","",IF(E57="","",IF(E57="M",IF(C57&lt;Tableaux!$A$2,Tableaux!$D$2,IF(C57&gt;Tableaux!$A$274,Tableaux!$D$274,VLOOKUP(C57,Tableaux!$A$2:$E$274,4))),IF(E57="F",IF(C57&lt;Tableaux!$A$2,Tableaux!$E$2,IF(C57&gt;Tableaux!$A$162,Tableaux!$E$162,VLOOKUP(C57,Tableaux!$A$2:$E$162,5))),"ERREUR"))))</f>
      </c>
      <c r="I57" s="2"/>
      <c r="J57" s="12"/>
      <c r="K57" s="12"/>
      <c r="L57" s="12"/>
      <c r="M57" s="12"/>
      <c r="N57" s="12"/>
      <c r="O57" s="2">
        <f t="shared" si="8"/>
      </c>
      <c r="P57" s="4">
        <f t="shared" si="9"/>
      </c>
      <c r="Q57" s="12"/>
      <c r="R57" s="12"/>
      <c r="S57" s="12"/>
      <c r="T57" s="12"/>
      <c r="U57" s="2">
        <f t="shared" si="10"/>
      </c>
      <c r="V57" s="4">
        <f t="shared" si="11"/>
      </c>
      <c r="W57" s="12"/>
      <c r="X57" s="12"/>
      <c r="Y57" s="12"/>
      <c r="Z57" s="12"/>
      <c r="AA57" s="2">
        <f t="shared" si="12"/>
      </c>
      <c r="AB57" s="4">
        <f t="shared" si="13"/>
      </c>
      <c r="AC57" s="2">
        <f t="shared" si="14"/>
      </c>
      <c r="AD57" s="5">
        <f t="shared" si="15"/>
      </c>
      <c r="AE57" s="2"/>
      <c r="AF57" s="6"/>
    </row>
    <row r="58" spans="1:32" ht="15">
      <c r="A58" s="9"/>
      <c r="B58" s="10"/>
      <c r="C58" s="10"/>
      <c r="D58" s="3">
        <f>IF(C58="","",IF(E58="","",IF(E58="M",IF(C58&lt;Tableaux!$A$2,Tableaux!$B$2,IF(E58&gt;Tableaux!$A$274,Tableaux!$B$274,VLOOKUP(C58,Tableaux!$A$2:$B$274,2))),IF(E58="F",IF(C58&lt;Tableaux!$A$2,Tableaux!$C$2,IF(C58&gt;Tableaux!$A$162,Tableaux!$C$162,VLOOKUP(C58,Tableaux!$A$2:$C$162,3))),"ERREUR"))))</f>
      </c>
      <c r="E58" s="11"/>
      <c r="F58" s="10"/>
      <c r="G58" s="2">
        <f>IF(B58="","",IF(F58="","",IF(F58="Y","Open",IF(F58="N",VLOOKUP(B58,Tableaux!$G$2:$H$68,2),"ERREUR"))))</f>
      </c>
      <c r="H58" s="2">
        <f>IF(C58="","",IF(E58="","",IF(E58="M",IF(C58&lt;Tableaux!$A$2,Tableaux!$D$2,IF(C58&gt;Tableaux!$A$274,Tableaux!$D$274,VLOOKUP(C58,Tableaux!$A$2:$E$274,4))),IF(E58="F",IF(C58&lt;Tableaux!$A$2,Tableaux!$E$2,IF(C58&gt;Tableaux!$A$162,Tableaux!$E$162,VLOOKUP(C58,Tableaux!$A$2:$E$162,5))),"ERREUR"))))</f>
      </c>
      <c r="I58" s="2"/>
      <c r="J58" s="12"/>
      <c r="K58" s="12"/>
      <c r="L58" s="12"/>
      <c r="M58" s="12"/>
      <c r="N58" s="12"/>
      <c r="O58" s="2">
        <f t="shared" si="8"/>
      </c>
      <c r="P58" s="4">
        <f t="shared" si="9"/>
      </c>
      <c r="Q58" s="12"/>
      <c r="R58" s="12"/>
      <c r="S58" s="12"/>
      <c r="T58" s="12"/>
      <c r="U58" s="2">
        <f t="shared" si="10"/>
      </c>
      <c r="V58" s="4">
        <f t="shared" si="11"/>
      </c>
      <c r="W58" s="12"/>
      <c r="X58" s="12"/>
      <c r="Y58" s="12"/>
      <c r="Z58" s="12"/>
      <c r="AA58" s="2">
        <f t="shared" si="12"/>
      </c>
      <c r="AB58" s="4">
        <f t="shared" si="13"/>
      </c>
      <c r="AC58" s="2">
        <f t="shared" si="14"/>
      </c>
      <c r="AD58" s="5">
        <f t="shared" si="15"/>
      </c>
      <c r="AE58" s="2"/>
      <c r="AF58" s="6"/>
    </row>
    <row r="59" spans="1:32" ht="15">
      <c r="A59" s="9"/>
      <c r="B59" s="10"/>
      <c r="C59" s="10"/>
      <c r="D59" s="3">
        <f>IF(C59="","",IF(E59="","",IF(E59="M",IF(C59&lt;Tableaux!$A$2,Tableaux!$B$2,IF(E59&gt;Tableaux!$A$274,Tableaux!$B$274,VLOOKUP(C59,Tableaux!$A$2:$B$274,2))),IF(E59="F",IF(C59&lt;Tableaux!$A$2,Tableaux!$C$2,IF(C59&gt;Tableaux!$A$162,Tableaux!$C$162,VLOOKUP(C59,Tableaux!$A$2:$C$162,3))),"ERREUR"))))</f>
      </c>
      <c r="E59" s="11"/>
      <c r="F59" s="10"/>
      <c r="G59" s="2">
        <f>IF(B59="","",IF(F59="","",IF(F59="Y","Open",IF(F59="N",VLOOKUP(B59,Tableaux!$G$2:$H$68,2),"ERREUR"))))</f>
      </c>
      <c r="H59" s="2">
        <f>IF(C59="","",IF(E59="","",IF(E59="M",IF(C59&lt;Tableaux!$A$2,Tableaux!$D$2,IF(C59&gt;Tableaux!$A$274,Tableaux!$D$274,VLOOKUP(C59,Tableaux!$A$2:$E$274,4))),IF(E59="F",IF(C59&lt;Tableaux!$A$2,Tableaux!$E$2,IF(C59&gt;Tableaux!$A$162,Tableaux!$E$162,VLOOKUP(C59,Tableaux!$A$2:$E$162,5))),"ERREUR"))))</f>
      </c>
      <c r="I59" s="2"/>
      <c r="J59" s="12"/>
      <c r="K59" s="12"/>
      <c r="L59" s="12"/>
      <c r="M59" s="12"/>
      <c r="N59" s="12"/>
      <c r="O59" s="2">
        <f t="shared" si="8"/>
      </c>
      <c r="P59" s="4">
        <f t="shared" si="9"/>
      </c>
      <c r="Q59" s="12"/>
      <c r="R59" s="12"/>
      <c r="S59" s="12"/>
      <c r="T59" s="12"/>
      <c r="U59" s="2">
        <f t="shared" si="10"/>
      </c>
      <c r="V59" s="4">
        <f t="shared" si="11"/>
      </c>
      <c r="W59" s="12"/>
      <c r="X59" s="12"/>
      <c r="Y59" s="12"/>
      <c r="Z59" s="12"/>
      <c r="AA59" s="2">
        <f t="shared" si="12"/>
      </c>
      <c r="AB59" s="4">
        <f t="shared" si="13"/>
      </c>
      <c r="AC59" s="2">
        <f t="shared" si="14"/>
      </c>
      <c r="AD59" s="5">
        <f t="shared" si="15"/>
      </c>
      <c r="AE59" s="2"/>
      <c r="AF59" s="6"/>
    </row>
    <row r="60" spans="1:32" ht="15">
      <c r="A60" s="9"/>
      <c r="B60" s="10"/>
      <c r="C60" s="10"/>
      <c r="D60" s="3">
        <f>IF(C60="","",IF(E60="","",IF(E60="M",IF(C60&lt;Tableaux!$A$2,Tableaux!$B$2,IF(E60&gt;Tableaux!$A$274,Tableaux!$B$274,VLOOKUP(C60,Tableaux!$A$2:$B$274,2))),IF(E60="F",IF(C60&lt;Tableaux!$A$2,Tableaux!$C$2,IF(C60&gt;Tableaux!$A$162,Tableaux!$C$162,VLOOKUP(C60,Tableaux!$A$2:$C$162,3))),"ERREUR"))))</f>
      </c>
      <c r="E60" s="11"/>
      <c r="F60" s="11"/>
      <c r="G60" s="2">
        <f>IF(B60="","",IF(F60="","",IF(F60="Y","Open",IF(F60="N",VLOOKUP(B60,Tableaux!$G$2:$H$68,2),"ERREUR"))))</f>
      </c>
      <c r="H60" s="2">
        <f>IF(C60="","",IF(E60="","",IF(E60="M",IF(C60&lt;Tableaux!$A$2,Tableaux!$D$2,IF(C60&gt;Tableaux!$A$274,Tableaux!$D$274,VLOOKUP(C60,Tableaux!$A$2:$E$274,4))),IF(E60="F",IF(C60&lt;Tableaux!$A$2,Tableaux!$E$2,IF(C60&gt;Tableaux!$A$162,Tableaux!$E$162,VLOOKUP(C60,Tableaux!$A$2:$E$162,5))),"ERREUR"))))</f>
      </c>
      <c r="I60" s="2"/>
      <c r="J60" s="12"/>
      <c r="K60" s="12"/>
      <c r="L60" s="12"/>
      <c r="M60" s="12"/>
      <c r="N60" s="12"/>
      <c r="O60" s="2">
        <f t="shared" si="8"/>
      </c>
      <c r="P60" s="4">
        <f t="shared" si="9"/>
      </c>
      <c r="Q60" s="12"/>
      <c r="R60" s="12"/>
      <c r="S60" s="12"/>
      <c r="T60" s="12"/>
      <c r="U60" s="2">
        <f t="shared" si="10"/>
      </c>
      <c r="V60" s="4">
        <f t="shared" si="11"/>
      </c>
      <c r="W60" s="12"/>
      <c r="X60" s="12"/>
      <c r="Y60" s="12"/>
      <c r="Z60" s="12"/>
      <c r="AA60" s="2">
        <f t="shared" si="12"/>
      </c>
      <c r="AB60" s="4">
        <f t="shared" si="13"/>
      </c>
      <c r="AC60" s="2">
        <f t="shared" si="14"/>
      </c>
      <c r="AD60" s="5">
        <f t="shared" si="15"/>
      </c>
      <c r="AE60" s="2"/>
      <c r="AF60" s="6"/>
    </row>
    <row r="61" spans="1:32" ht="15">
      <c r="A61" s="9"/>
      <c r="B61" s="10"/>
      <c r="C61" s="10"/>
      <c r="D61" s="3">
        <f>IF(C61="","",IF(E61="","",IF(E61="M",IF(C61&lt;Tableaux!$A$2,Tableaux!$B$2,IF(E61&gt;Tableaux!$A$274,Tableaux!$B$274,VLOOKUP(C61,Tableaux!$A$2:$B$274,2))),IF(E61="F",IF(C61&lt;Tableaux!$A$2,Tableaux!$C$2,IF(C61&gt;Tableaux!$A$162,Tableaux!$C$162,VLOOKUP(C61,Tableaux!$A$2:$C$162,3))),"ERREUR"))))</f>
      </c>
      <c r="E61" s="11"/>
      <c r="F61" s="12"/>
      <c r="G61" s="2">
        <f>IF(B61="","",IF(F61="","",IF(F61="Y","Open",IF(F61="N",VLOOKUP(B61,Tableaux!$G$2:$H$68,2),"ERREUR"))))</f>
      </c>
      <c r="H61" s="2">
        <f>IF(C61="","",IF(E61="","",IF(E61="M",IF(C61&lt;Tableaux!$A$2,Tableaux!$D$2,IF(C61&gt;Tableaux!$A$274,Tableaux!$D$274,VLOOKUP(C61,Tableaux!$A$2:$E$274,4))),IF(E61="F",IF(C61&lt;Tableaux!$A$2,Tableaux!$E$2,IF(C61&gt;Tableaux!$A$162,Tableaux!$E$162,VLOOKUP(C61,Tableaux!$A$2:$E$162,5))),"ERREUR"))))</f>
      </c>
      <c r="I61" s="2"/>
      <c r="J61" s="12"/>
      <c r="K61" s="12"/>
      <c r="L61" s="12"/>
      <c r="M61" s="12"/>
      <c r="N61" s="12"/>
      <c r="O61" s="2">
        <f t="shared" si="8"/>
      </c>
      <c r="P61" s="4">
        <f t="shared" si="9"/>
      </c>
      <c r="Q61" s="12"/>
      <c r="R61" s="12"/>
      <c r="S61" s="12"/>
      <c r="T61" s="12"/>
      <c r="U61" s="2">
        <f t="shared" si="10"/>
      </c>
      <c r="V61" s="4">
        <f t="shared" si="11"/>
      </c>
      <c r="W61" s="12"/>
      <c r="X61" s="12"/>
      <c r="Y61" s="12"/>
      <c r="Z61" s="12"/>
      <c r="AA61" s="2">
        <f t="shared" si="12"/>
      </c>
      <c r="AB61" s="4">
        <f t="shared" si="13"/>
      </c>
      <c r="AC61" s="2">
        <f t="shared" si="14"/>
      </c>
      <c r="AD61" s="5">
        <f t="shared" si="15"/>
      </c>
      <c r="AE61" s="2"/>
      <c r="AF61" s="6"/>
    </row>
    <row r="62" spans="1:32" ht="15">
      <c r="A62" s="9"/>
      <c r="B62" s="10"/>
      <c r="C62" s="10"/>
      <c r="D62" s="3">
        <f>IF(C62="","",IF(E62="","",IF(E62="M",IF(C62&lt;Tableaux!$A$2,Tableaux!$B$2,IF(E62&gt;Tableaux!$A$274,Tableaux!$B$274,VLOOKUP(C62,Tableaux!$A$2:$B$274,2))),IF(E62="F",IF(C62&lt;Tableaux!$A$2,Tableaux!$C$2,IF(C62&gt;Tableaux!$A$162,Tableaux!$C$162,VLOOKUP(C62,Tableaux!$A$2:$C$162,3))),"ERREUR"))))</f>
      </c>
      <c r="E62" s="11"/>
      <c r="F62" s="11"/>
      <c r="G62" s="2">
        <f>IF(B62="","",IF(F62="","",IF(F62="Y","Open",IF(F62="N",VLOOKUP(B62,Tableaux!$G$2:$H$68,2),"ERREUR"))))</f>
      </c>
      <c r="H62" s="2">
        <f>IF(C62="","",IF(E62="","",IF(E62="M",IF(C62&lt;Tableaux!$A$2,Tableaux!$D$2,IF(C62&gt;Tableaux!$A$274,Tableaux!$D$274,VLOOKUP(C62,Tableaux!$A$2:$E$274,4))),IF(E62="F",IF(C62&lt;Tableaux!$A$2,Tableaux!$E$2,IF(C62&gt;Tableaux!$A$162,Tableaux!$E$162,VLOOKUP(C62,Tableaux!$A$2:$E$162,5))),"ERREUR"))))</f>
      </c>
      <c r="I62" s="2"/>
      <c r="J62" s="12"/>
      <c r="K62" s="12"/>
      <c r="L62" s="12"/>
      <c r="M62" s="12"/>
      <c r="N62" s="12"/>
      <c r="O62" s="2">
        <f t="shared" si="8"/>
      </c>
      <c r="P62" s="4">
        <f t="shared" si="9"/>
      </c>
      <c r="Q62" s="12"/>
      <c r="R62" s="12"/>
      <c r="S62" s="12"/>
      <c r="T62" s="12"/>
      <c r="U62" s="2">
        <f t="shared" si="10"/>
      </c>
      <c r="V62" s="4">
        <f t="shared" si="11"/>
      </c>
      <c r="W62" s="12"/>
      <c r="X62" s="12"/>
      <c r="Y62" s="12"/>
      <c r="Z62" s="12"/>
      <c r="AA62" s="2">
        <f t="shared" si="12"/>
      </c>
      <c r="AB62" s="4">
        <f t="shared" si="13"/>
      </c>
      <c r="AC62" s="2">
        <f t="shared" si="14"/>
      </c>
      <c r="AD62" s="5">
        <f t="shared" si="15"/>
      </c>
      <c r="AE62" s="2"/>
      <c r="AF62" s="6"/>
    </row>
    <row r="63" spans="1:32" ht="15">
      <c r="A63" s="9"/>
      <c r="B63" s="10"/>
      <c r="C63" s="10"/>
      <c r="D63" s="3">
        <f>IF(C63="","",IF(E63="","",IF(E63="M",IF(C63&lt;Tableaux!$A$2,Tableaux!$B$2,IF(E63&gt;Tableaux!$A$274,Tableaux!$B$274,VLOOKUP(C63,Tableaux!$A$2:$B$274,2))),IF(E63="F",IF(C63&lt;Tableaux!$A$2,Tableaux!$C$2,IF(C63&gt;Tableaux!$A$162,Tableaux!$C$162,VLOOKUP(C63,Tableaux!$A$2:$C$162,3))),"ERREUR"))))</f>
      </c>
      <c r="E63" s="11"/>
      <c r="F63" s="10"/>
      <c r="G63" s="2">
        <f>IF(B63="","",IF(F63="","",IF(F63="Y","Open",IF(F63="N",VLOOKUP(B63,Tableaux!$G$2:$H$68,2),"ERREUR"))))</f>
      </c>
      <c r="H63" s="2">
        <f>IF(C63="","",IF(E63="","",IF(E63="M",IF(C63&lt;Tableaux!$A$2,Tableaux!$D$2,IF(C63&gt;Tableaux!$A$274,Tableaux!$D$274,VLOOKUP(C63,Tableaux!$A$2:$E$274,4))),IF(E63="F",IF(C63&lt;Tableaux!$A$2,Tableaux!$E$2,IF(C63&gt;Tableaux!$A$162,Tableaux!$E$162,VLOOKUP(C63,Tableaux!$A$2:$E$162,5))),"ERREUR"))))</f>
      </c>
      <c r="I63" s="2"/>
      <c r="J63" s="12"/>
      <c r="K63" s="12"/>
      <c r="L63" s="12"/>
      <c r="M63" s="12"/>
      <c r="N63" s="12"/>
      <c r="O63" s="2">
        <f t="shared" si="8"/>
      </c>
      <c r="P63" s="4">
        <f t="shared" si="9"/>
      </c>
      <c r="Q63" s="12"/>
      <c r="R63" s="12"/>
      <c r="S63" s="12"/>
      <c r="T63" s="12"/>
      <c r="U63" s="2">
        <f t="shared" si="10"/>
      </c>
      <c r="V63" s="4">
        <f t="shared" si="11"/>
      </c>
      <c r="W63" s="12"/>
      <c r="X63" s="12"/>
      <c r="Y63" s="12"/>
      <c r="Z63" s="12"/>
      <c r="AA63" s="2">
        <f t="shared" si="12"/>
      </c>
      <c r="AB63" s="4">
        <f t="shared" si="13"/>
      </c>
      <c r="AC63" s="2">
        <f t="shared" si="14"/>
      </c>
      <c r="AD63" s="5">
        <f t="shared" si="15"/>
      </c>
      <c r="AE63" s="2"/>
      <c r="AF63" s="6"/>
    </row>
    <row r="64" spans="1:32" ht="15">
      <c r="A64" s="9"/>
      <c r="B64" s="10"/>
      <c r="C64" s="10"/>
      <c r="D64" s="3">
        <f>IF(C64="","",IF(E64="","",IF(E64="M",IF(C64&lt;Tableaux!$A$2,Tableaux!$B$2,IF(E64&gt;Tableaux!$A$274,Tableaux!$B$274,VLOOKUP(C64,Tableaux!$A$2:$B$274,2))),IF(E64="F",IF(C64&lt;Tableaux!$A$2,Tableaux!$C$2,IF(C64&gt;Tableaux!$A$162,Tableaux!$C$162,VLOOKUP(C64,Tableaux!$A$2:$C$162,3))),"ERREUR"))))</f>
      </c>
      <c r="E64" s="11"/>
      <c r="F64" s="10"/>
      <c r="G64" s="2">
        <f>IF(B64="","",IF(F64="","",IF(F64="Y","Open",IF(F64="N",VLOOKUP(B64,Tableaux!$G$2:$H$68,2),"ERREUR"))))</f>
      </c>
      <c r="H64" s="2">
        <f>IF(C64="","",IF(E64="","",IF(E64="M",IF(C64&lt;Tableaux!$A$2,Tableaux!$D$2,IF(C64&gt;Tableaux!$A$274,Tableaux!$D$274,VLOOKUP(C64,Tableaux!$A$2:$E$274,4))),IF(E64="F",IF(C64&lt;Tableaux!$A$2,Tableaux!$E$2,IF(C64&gt;Tableaux!$A$162,Tableaux!$E$162,VLOOKUP(C64,Tableaux!$A$2:$E$162,5))),"ERREUR"))))</f>
      </c>
      <c r="I64" s="2"/>
      <c r="J64" s="12"/>
      <c r="K64" s="12"/>
      <c r="L64" s="12"/>
      <c r="M64" s="12"/>
      <c r="N64" s="12"/>
      <c r="O64" s="2">
        <f t="shared" si="8"/>
      </c>
      <c r="P64" s="4">
        <f t="shared" si="9"/>
      </c>
      <c r="Q64" s="12"/>
      <c r="R64" s="12"/>
      <c r="S64" s="12"/>
      <c r="T64" s="12"/>
      <c r="U64" s="2">
        <f t="shared" si="10"/>
      </c>
      <c r="V64" s="4">
        <f t="shared" si="11"/>
      </c>
      <c r="W64" s="12"/>
      <c r="X64" s="12"/>
      <c r="Y64" s="12"/>
      <c r="Z64" s="12"/>
      <c r="AA64" s="2">
        <f t="shared" si="12"/>
      </c>
      <c r="AB64" s="4">
        <f t="shared" si="13"/>
      </c>
      <c r="AC64" s="2">
        <f t="shared" si="14"/>
      </c>
      <c r="AD64" s="5">
        <f t="shared" si="15"/>
      </c>
      <c r="AE64" s="2"/>
      <c r="AF64" s="6"/>
    </row>
    <row r="65" spans="1:32" ht="15">
      <c r="A65" s="9"/>
      <c r="B65" s="10"/>
      <c r="C65" s="10"/>
      <c r="D65" s="3">
        <f>IF(C65="","",IF(E65="","",IF(E65="M",IF(C65&lt;Tableaux!$A$2,Tableaux!$B$2,IF(E65&gt;Tableaux!$A$274,Tableaux!$B$274,VLOOKUP(C65,Tableaux!$A$2:$B$274,2))),IF(E65="F",IF(C65&lt;Tableaux!$A$2,Tableaux!$C$2,IF(C65&gt;Tableaux!$A$162,Tableaux!$C$162,VLOOKUP(C65,Tableaux!$A$2:$C$162,3))),"ERREUR"))))</f>
      </c>
      <c r="E65" s="11"/>
      <c r="F65" s="10"/>
      <c r="G65" s="2">
        <f>IF(B65="","",IF(F65="","",IF(F65="Y","Open",IF(F65="N",VLOOKUP(B65,Tableaux!$G$2:$H$68,2),"ERREUR"))))</f>
      </c>
      <c r="H65" s="2">
        <f>IF(C65="","",IF(E65="","",IF(E65="M",IF(C65&lt;Tableaux!$A$2,Tableaux!$D$2,IF(C65&gt;Tableaux!$A$274,Tableaux!$D$274,VLOOKUP(C65,Tableaux!$A$2:$E$274,4))),IF(E65="F",IF(C65&lt;Tableaux!$A$2,Tableaux!$E$2,IF(C65&gt;Tableaux!$A$162,Tableaux!$E$162,VLOOKUP(C65,Tableaux!$A$2:$E$162,5))),"ERREUR"))))</f>
      </c>
      <c r="I65" s="2"/>
      <c r="J65" s="12"/>
      <c r="K65" s="12"/>
      <c r="L65" s="12"/>
      <c r="M65" s="12"/>
      <c r="N65" s="12"/>
      <c r="O65" s="2">
        <f t="shared" si="8"/>
      </c>
      <c r="P65" s="4">
        <f t="shared" si="9"/>
      </c>
      <c r="Q65" s="12"/>
      <c r="R65" s="12"/>
      <c r="S65" s="12"/>
      <c r="T65" s="12"/>
      <c r="U65" s="2">
        <f t="shared" si="10"/>
      </c>
      <c r="V65" s="4">
        <f t="shared" si="11"/>
      </c>
      <c r="W65" s="12"/>
      <c r="X65" s="12"/>
      <c r="Y65" s="12"/>
      <c r="Z65" s="12"/>
      <c r="AA65" s="2">
        <f t="shared" si="12"/>
      </c>
      <c r="AB65" s="4">
        <f t="shared" si="13"/>
      </c>
      <c r="AC65" s="2">
        <f t="shared" si="14"/>
      </c>
      <c r="AD65" s="5">
        <f t="shared" si="15"/>
      </c>
      <c r="AE65" s="2"/>
      <c r="AF65" s="6"/>
    </row>
    <row r="66" spans="1:32" ht="15">
      <c r="A66" s="9"/>
      <c r="B66" s="10"/>
      <c r="C66" s="10"/>
      <c r="D66" s="3">
        <f>IF(C66="","",IF(E66="","",IF(E66="M",IF(C66&lt;Tableaux!$A$2,Tableaux!$B$2,IF(E66&gt;Tableaux!$A$274,Tableaux!$B$274,VLOOKUP(C66,Tableaux!$A$2:$B$274,2))),IF(E66="F",IF(C66&lt;Tableaux!$A$2,Tableaux!$C$2,IF(C66&gt;Tableaux!$A$162,Tableaux!$C$162,VLOOKUP(C66,Tableaux!$A$2:$C$162,3))),"ERREUR"))))</f>
      </c>
      <c r="E66" s="11"/>
      <c r="F66" s="11"/>
      <c r="G66" s="2">
        <f>IF(B66="","",IF(F66="","",IF(F66="Y","Open",IF(F66="N",VLOOKUP(B66,Tableaux!$G$2:$H$68,2),"ERREUR"))))</f>
      </c>
      <c r="H66" s="2">
        <f>IF(C66="","",IF(E66="","",IF(E66="M",IF(C66&lt;Tableaux!$A$2,Tableaux!$D$2,IF(C66&gt;Tableaux!$A$274,Tableaux!$D$274,VLOOKUP(C66,Tableaux!$A$2:$E$274,4))),IF(E66="F",IF(C66&lt;Tableaux!$A$2,Tableaux!$E$2,IF(C66&gt;Tableaux!$A$162,Tableaux!$E$162,VLOOKUP(C66,Tableaux!$A$2:$E$162,5))),"ERREUR"))))</f>
      </c>
      <c r="I66" s="2"/>
      <c r="J66" s="12"/>
      <c r="K66" s="12"/>
      <c r="L66" s="12"/>
      <c r="M66" s="12"/>
      <c r="N66" s="12"/>
      <c r="O66" s="2">
        <f t="shared" si="8"/>
      </c>
      <c r="P66" s="4">
        <f t="shared" si="9"/>
      </c>
      <c r="Q66" s="12"/>
      <c r="R66" s="12"/>
      <c r="S66" s="12"/>
      <c r="T66" s="12"/>
      <c r="U66" s="2">
        <f t="shared" si="10"/>
      </c>
      <c r="V66" s="4">
        <f t="shared" si="11"/>
      </c>
      <c r="W66" s="12"/>
      <c r="X66" s="12"/>
      <c r="Y66" s="12"/>
      <c r="Z66" s="12"/>
      <c r="AA66" s="2">
        <f t="shared" si="12"/>
      </c>
      <c r="AB66" s="4">
        <f t="shared" si="13"/>
      </c>
      <c r="AC66" s="2">
        <f t="shared" si="14"/>
      </c>
      <c r="AD66" s="5">
        <f t="shared" si="15"/>
      </c>
      <c r="AE66" s="2"/>
      <c r="AF66" s="6"/>
    </row>
    <row r="67" spans="1:32" ht="15">
      <c r="A67" s="9"/>
      <c r="B67" s="10"/>
      <c r="C67" s="10"/>
      <c r="D67" s="3">
        <f>IF(C67="","",IF(E67="","",IF(E67="M",IF(C67&lt;Tableaux!$A$2,Tableaux!$B$2,IF(E67&gt;Tableaux!$A$274,Tableaux!$B$274,VLOOKUP(C67,Tableaux!$A$2:$B$274,2))),IF(E67="F",IF(C67&lt;Tableaux!$A$2,Tableaux!$C$2,IF(C67&gt;Tableaux!$A$162,Tableaux!$C$162,VLOOKUP(C67,Tableaux!$A$2:$C$162,3))),"ERREUR"))))</f>
      </c>
      <c r="E67" s="11"/>
      <c r="F67" s="11"/>
      <c r="G67" s="2">
        <f>IF(B67="","",IF(F67="","",IF(F67="Y","Open",IF(F67="N",VLOOKUP(B67,Tableaux!$G$2:$H$68,2),"ERREUR"))))</f>
      </c>
      <c r="H67" s="2">
        <f>IF(C67="","",IF(E67="","",IF(E67="M",IF(C67&lt;Tableaux!$A$2,Tableaux!$D$2,IF(C67&gt;Tableaux!$A$274,Tableaux!$D$274,VLOOKUP(C67,Tableaux!$A$2:$E$274,4))),IF(E67="F",IF(C67&lt;Tableaux!$A$2,Tableaux!$E$2,IF(C67&gt;Tableaux!$A$162,Tableaux!$E$162,VLOOKUP(C67,Tableaux!$A$2:$E$162,5))),"ERREUR"))))</f>
      </c>
      <c r="I67" s="2"/>
      <c r="J67" s="12"/>
      <c r="K67" s="12"/>
      <c r="L67" s="12"/>
      <c r="M67" s="12"/>
      <c r="N67" s="12"/>
      <c r="O67" s="2">
        <f t="shared" si="8"/>
      </c>
      <c r="P67" s="4">
        <f t="shared" si="9"/>
      </c>
      <c r="Q67" s="12"/>
      <c r="R67" s="12"/>
      <c r="S67" s="12"/>
      <c r="T67" s="12"/>
      <c r="U67" s="2">
        <f t="shared" si="10"/>
      </c>
      <c r="V67" s="4">
        <f t="shared" si="11"/>
      </c>
      <c r="W67" s="12"/>
      <c r="X67" s="12"/>
      <c r="Y67" s="12"/>
      <c r="Z67" s="12"/>
      <c r="AA67" s="2">
        <f t="shared" si="12"/>
      </c>
      <c r="AB67" s="4">
        <f t="shared" si="13"/>
      </c>
      <c r="AC67" s="2">
        <f t="shared" si="14"/>
      </c>
      <c r="AD67" s="5">
        <f t="shared" si="15"/>
      </c>
      <c r="AE67" s="2"/>
      <c r="AF67" s="6"/>
    </row>
    <row r="68" spans="1:32" ht="15">
      <c r="A68" s="9"/>
      <c r="B68" s="10"/>
      <c r="C68" s="10"/>
      <c r="D68" s="3">
        <f>IF(C68="","",IF(E68="","",IF(E68="M",IF(C68&lt;Tableaux!$A$2,Tableaux!$B$2,IF(E68&gt;Tableaux!$A$274,Tableaux!$B$274,VLOOKUP(C68,Tableaux!$A$2:$B$274,2))),IF(E68="F",IF(C68&lt;Tableaux!$A$2,Tableaux!$C$2,IF(C68&gt;Tableaux!$A$162,Tableaux!$C$162,VLOOKUP(C68,Tableaux!$A$2:$C$162,3))),"ERREUR"))))</f>
      </c>
      <c r="E68" s="11"/>
      <c r="F68" s="10"/>
      <c r="G68" s="2">
        <f>IF(B68="","",IF(F68="","",IF(F68="Y","Open",IF(F68="N",VLOOKUP(B68,Tableaux!$G$2:$H$68,2),"ERREUR"))))</f>
      </c>
      <c r="H68" s="2">
        <f>IF(C68="","",IF(E68="","",IF(E68="M",IF(C68&lt;Tableaux!$A$2,Tableaux!$D$2,IF(C68&gt;Tableaux!$A$274,Tableaux!$D$274,VLOOKUP(C68,Tableaux!$A$2:$E$274,4))),IF(E68="F",IF(C68&lt;Tableaux!$A$2,Tableaux!$E$2,IF(C68&gt;Tableaux!$A$162,Tableaux!$E$162,VLOOKUP(C68,Tableaux!$A$2:$E$162,5))),"ERREUR"))))</f>
      </c>
      <c r="I68" s="2"/>
      <c r="J68" s="12"/>
      <c r="K68" s="12"/>
      <c r="L68" s="12"/>
      <c r="M68" s="12"/>
      <c r="N68" s="12"/>
      <c r="O68" s="2">
        <f t="shared" si="8"/>
      </c>
      <c r="P68" s="4">
        <f t="shared" si="9"/>
      </c>
      <c r="Q68" s="12"/>
      <c r="R68" s="12"/>
      <c r="S68" s="12"/>
      <c r="T68" s="12"/>
      <c r="U68" s="2">
        <f t="shared" si="10"/>
      </c>
      <c r="V68" s="4">
        <f t="shared" si="11"/>
      </c>
      <c r="W68" s="12"/>
      <c r="X68" s="12"/>
      <c r="Y68" s="12"/>
      <c r="Z68" s="12"/>
      <c r="AA68" s="2">
        <f t="shared" si="12"/>
      </c>
      <c r="AB68" s="4">
        <f t="shared" si="13"/>
      </c>
      <c r="AC68" s="2">
        <f t="shared" si="14"/>
      </c>
      <c r="AD68" s="5">
        <f t="shared" si="15"/>
      </c>
      <c r="AE68" s="2"/>
      <c r="AF68" s="6"/>
    </row>
    <row r="69" spans="1:32" ht="15">
      <c r="A69" s="9"/>
      <c r="B69" s="10"/>
      <c r="C69" s="10"/>
      <c r="D69" s="3">
        <f>IF(C69="","",IF(E69="","",IF(E69="M",IF(C69&lt;Tableaux!$A$2,Tableaux!$B$2,IF(E69&gt;Tableaux!$A$274,Tableaux!$B$274,VLOOKUP(C69,Tableaux!$A$2:$B$274,2))),IF(E69="F",IF(C69&lt;Tableaux!$A$2,Tableaux!$C$2,IF(C69&gt;Tableaux!$A$162,Tableaux!$C$162,VLOOKUP(C69,Tableaux!$A$2:$C$162,3))),"ERREUR"))))</f>
      </c>
      <c r="E69" s="11"/>
      <c r="F69" s="10"/>
      <c r="G69" s="2">
        <f>IF(B69="","",IF(F69="","",IF(F69="Y","Open",IF(F69="N",VLOOKUP(B69,Tableaux!$G$2:$H$68,2),"ERREUR"))))</f>
      </c>
      <c r="H69" s="2">
        <f>IF(C69="","",IF(E69="","",IF(E69="M",IF(C69&lt;Tableaux!$A$2,Tableaux!$D$2,IF(C69&gt;Tableaux!$A$274,Tableaux!$D$274,VLOOKUP(C69,Tableaux!$A$2:$E$274,4))),IF(E69="F",IF(C69&lt;Tableaux!$A$2,Tableaux!$E$2,IF(C69&gt;Tableaux!$A$162,Tableaux!$E$162,VLOOKUP(C69,Tableaux!$A$2:$E$162,5))),"ERREUR"))))</f>
      </c>
      <c r="I69" s="2"/>
      <c r="J69" s="12"/>
      <c r="K69" s="12"/>
      <c r="L69" s="12"/>
      <c r="M69" s="12"/>
      <c r="N69" s="12"/>
      <c r="O69" s="2">
        <f aca="true" t="shared" si="16" ref="O69:O89">IF(K69="",IF(L69="",IF(M69="","",MAX(K69:M69)),MAX(K69:M69)),MAX(K69:M69))</f>
      </c>
      <c r="P69" s="4">
        <f aca="true" t="shared" si="17" ref="P69:P100">IF(O69="","",O69*D69)</f>
      </c>
      <c r="Q69" s="12"/>
      <c r="R69" s="12"/>
      <c r="S69" s="12"/>
      <c r="T69" s="12"/>
      <c r="U69" s="2">
        <f aca="true" t="shared" si="18" ref="U69:U89">IF(Q69="",IF(R69="",IF(S69="","",MAX(Q69:S69)),MAX(Q69:S69)),MAX(Q69:S69))</f>
      </c>
      <c r="V69" s="4">
        <f aca="true" t="shared" si="19" ref="V69:V100">IF(U69="","",U69*D69)</f>
      </c>
      <c r="W69" s="12"/>
      <c r="X69" s="12"/>
      <c r="Y69" s="12"/>
      <c r="Z69" s="12"/>
      <c r="AA69" s="2">
        <f aca="true" t="shared" si="20" ref="AA69:AA100">IF(W69="",IF(X69="",IF(Y69="","",MAX(W69:Y69)),MAX(W69:Y69)),MAX(W69:Y69))</f>
      </c>
      <c r="AB69" s="4">
        <f aca="true" t="shared" si="21" ref="AB69:AB100">IF(AA69="","",AA69*D69)</f>
      </c>
      <c r="AC69" s="2">
        <f aca="true" t="shared" si="22" ref="AC69:AC100">IF(O69="",IF(U69="",IF(AA69="","",O69+U69+AA69),O69+U69+AA69),O69+U69+AA69)</f>
      </c>
      <c r="AD69" s="5">
        <f aca="true" t="shared" si="23" ref="AD69:AD100">IF(AC69="","",AC69*D69)</f>
      </c>
      <c r="AE69" s="2"/>
      <c r="AF69" s="6"/>
    </row>
    <row r="70" spans="1:32" ht="15">
      <c r="A70" s="9"/>
      <c r="B70" s="10"/>
      <c r="C70" s="10"/>
      <c r="D70" s="3">
        <f>IF(C70="","",IF(E70="","",IF(E70="M",IF(C70&lt;Tableaux!$A$2,Tableaux!$B$2,IF(E70&gt;Tableaux!$A$274,Tableaux!$B$274,VLOOKUP(C70,Tableaux!$A$2:$B$274,2))),IF(E70="F",IF(C70&lt;Tableaux!$A$2,Tableaux!$C$2,IF(C70&gt;Tableaux!$A$162,Tableaux!$C$162,VLOOKUP(C70,Tableaux!$A$2:$C$162,3))),"ERREUR"))))</f>
      </c>
      <c r="E70" s="11"/>
      <c r="F70" s="10"/>
      <c r="G70" s="2">
        <f>IF(B70="","",IF(F70="","",IF(F70="Y","Open",IF(F70="N",VLOOKUP(B70,Tableaux!$G$2:$H$68,2),"ERREUR"))))</f>
      </c>
      <c r="H70" s="2">
        <f>IF(C70="","",IF(E70="","",IF(E70="M",IF(C70&lt;Tableaux!$A$2,Tableaux!$D$2,IF(C70&gt;Tableaux!$A$274,Tableaux!$D$274,VLOOKUP(C70,Tableaux!$A$2:$E$274,4))),IF(E70="F",IF(C70&lt;Tableaux!$A$2,Tableaux!$E$2,IF(C70&gt;Tableaux!$A$162,Tableaux!$E$162,VLOOKUP(C70,Tableaux!$A$2:$E$162,5))),"ERREUR"))))</f>
      </c>
      <c r="I70" s="2"/>
      <c r="J70" s="12"/>
      <c r="K70" s="12"/>
      <c r="L70" s="12"/>
      <c r="M70" s="12"/>
      <c r="N70" s="12"/>
      <c r="O70" s="2">
        <f t="shared" si="16"/>
      </c>
      <c r="P70" s="4">
        <f t="shared" si="17"/>
      </c>
      <c r="Q70" s="12"/>
      <c r="R70" s="12"/>
      <c r="S70" s="12"/>
      <c r="T70" s="12"/>
      <c r="U70" s="2">
        <f t="shared" si="18"/>
      </c>
      <c r="V70" s="4">
        <f t="shared" si="19"/>
      </c>
      <c r="W70" s="12"/>
      <c r="X70" s="12"/>
      <c r="Y70" s="12"/>
      <c r="Z70" s="12"/>
      <c r="AA70" s="2">
        <f t="shared" si="20"/>
      </c>
      <c r="AB70" s="4">
        <f t="shared" si="21"/>
      </c>
      <c r="AC70" s="2">
        <f t="shared" si="22"/>
      </c>
      <c r="AD70" s="5">
        <f t="shared" si="23"/>
      </c>
      <c r="AE70" s="2"/>
      <c r="AF70" s="6"/>
    </row>
    <row r="71" spans="1:32" ht="15">
      <c r="A71" s="9"/>
      <c r="B71" s="10"/>
      <c r="C71" s="10"/>
      <c r="D71" s="3">
        <f>IF(C71="","",IF(E71="","",IF(E71="M",IF(C71&lt;Tableaux!$A$2,Tableaux!$B$2,IF(E71&gt;Tableaux!$A$274,Tableaux!$B$274,VLOOKUP(C71,Tableaux!$A$2:$B$274,2))),IF(E71="F",IF(C71&lt;Tableaux!$A$2,Tableaux!$C$2,IF(C71&gt;Tableaux!$A$162,Tableaux!$C$162,VLOOKUP(C71,Tableaux!$A$2:$C$162,3))),"ERREUR"))))</f>
      </c>
      <c r="E71" s="11"/>
      <c r="F71" s="11"/>
      <c r="G71" s="2">
        <f>IF(B71="","",IF(F71="","",IF(F71="Y","Open",IF(F71="N",VLOOKUP(B71,Tableaux!$G$2:$H$68,2),"ERREUR"))))</f>
      </c>
      <c r="H71" s="2">
        <f>IF(C71="","",IF(E71="","",IF(E71="M",IF(C71&lt;Tableaux!$A$2,Tableaux!$D$2,IF(C71&gt;Tableaux!$A$274,Tableaux!$D$274,VLOOKUP(C71,Tableaux!$A$2:$E$274,4))),IF(E71="F",IF(C71&lt;Tableaux!$A$2,Tableaux!$E$2,IF(C71&gt;Tableaux!$A$162,Tableaux!$E$162,VLOOKUP(C71,Tableaux!$A$2:$E$162,5))),"ERREUR"))))</f>
      </c>
      <c r="I71" s="2"/>
      <c r="J71" s="12"/>
      <c r="K71" s="12"/>
      <c r="L71" s="12"/>
      <c r="M71" s="12"/>
      <c r="N71" s="12"/>
      <c r="O71" s="2">
        <f t="shared" si="16"/>
      </c>
      <c r="P71" s="4">
        <f t="shared" si="17"/>
      </c>
      <c r="Q71" s="12"/>
      <c r="R71" s="12"/>
      <c r="S71" s="12"/>
      <c r="T71" s="12"/>
      <c r="U71" s="2">
        <f t="shared" si="18"/>
      </c>
      <c r="V71" s="4">
        <f t="shared" si="19"/>
      </c>
      <c r="W71" s="12"/>
      <c r="X71" s="12"/>
      <c r="Y71" s="12"/>
      <c r="Z71" s="12"/>
      <c r="AA71" s="2">
        <f t="shared" si="20"/>
      </c>
      <c r="AB71" s="4">
        <f t="shared" si="21"/>
      </c>
      <c r="AC71" s="2">
        <f t="shared" si="22"/>
      </c>
      <c r="AD71" s="5">
        <f t="shared" si="23"/>
      </c>
      <c r="AE71" s="2"/>
      <c r="AF71" s="6"/>
    </row>
    <row r="72" spans="1:32" ht="15">
      <c r="A72" s="9"/>
      <c r="B72" s="10"/>
      <c r="C72" s="10"/>
      <c r="D72" s="3">
        <f>IF(C72="","",IF(E72="","",IF(E72="M",IF(C72&lt;Tableaux!$A$2,Tableaux!$B$2,IF(E72&gt;Tableaux!$A$274,Tableaux!$B$274,VLOOKUP(C72,Tableaux!$A$2:$B$274,2))),IF(E72="F",IF(C72&lt;Tableaux!$A$2,Tableaux!$C$2,IF(C72&gt;Tableaux!$A$162,Tableaux!$C$162,VLOOKUP(C72,Tableaux!$A$2:$C$162,3))),"ERREUR"))))</f>
      </c>
      <c r="E72" s="11"/>
      <c r="F72" s="10"/>
      <c r="G72" s="2">
        <f>IF(B72="","",IF(F72="","",IF(F72="Y","Open",IF(F72="N",VLOOKUP(B72,Tableaux!$G$2:$H$68,2),"ERREUR"))))</f>
      </c>
      <c r="H72" s="2">
        <f>IF(C72="","",IF(E72="","",IF(E72="M",IF(C72&lt;Tableaux!$A$2,Tableaux!$D$2,IF(C72&gt;Tableaux!$A$274,Tableaux!$D$274,VLOOKUP(C72,Tableaux!$A$2:$E$274,4))),IF(E72="F",IF(C72&lt;Tableaux!$A$2,Tableaux!$E$2,IF(C72&gt;Tableaux!$A$162,Tableaux!$E$162,VLOOKUP(C72,Tableaux!$A$2:$E$162,5))),"ERREUR"))))</f>
      </c>
      <c r="I72" s="2"/>
      <c r="J72" s="12"/>
      <c r="K72" s="12"/>
      <c r="L72" s="12"/>
      <c r="M72" s="12"/>
      <c r="N72" s="12"/>
      <c r="O72" s="2">
        <f t="shared" si="16"/>
      </c>
      <c r="P72" s="4">
        <f t="shared" si="17"/>
      </c>
      <c r="Q72" s="12"/>
      <c r="R72" s="12"/>
      <c r="S72" s="12"/>
      <c r="T72" s="12"/>
      <c r="U72" s="2">
        <f t="shared" si="18"/>
      </c>
      <c r="V72" s="4">
        <f t="shared" si="19"/>
      </c>
      <c r="W72" s="12"/>
      <c r="X72" s="12"/>
      <c r="Y72" s="12"/>
      <c r="Z72" s="12"/>
      <c r="AA72" s="2">
        <f t="shared" si="20"/>
      </c>
      <c r="AB72" s="4">
        <f t="shared" si="21"/>
      </c>
      <c r="AC72" s="2">
        <f t="shared" si="22"/>
      </c>
      <c r="AD72" s="5">
        <f t="shared" si="23"/>
      </c>
      <c r="AE72" s="2"/>
      <c r="AF72" s="6"/>
    </row>
    <row r="73" spans="1:32" ht="15">
      <c r="A73" s="9"/>
      <c r="B73" s="10"/>
      <c r="C73" s="10"/>
      <c r="D73" s="3">
        <f>IF(C73="","",IF(E73="","",IF(E73="M",IF(C73&lt;Tableaux!$A$2,Tableaux!$B$2,IF(E73&gt;Tableaux!$A$274,Tableaux!$B$274,VLOOKUP(C73,Tableaux!$A$2:$B$274,2))),IF(E73="F",IF(C73&lt;Tableaux!$A$2,Tableaux!$C$2,IF(C73&gt;Tableaux!$A$162,Tableaux!$C$162,VLOOKUP(C73,Tableaux!$A$2:$C$162,3))),"ERREUR"))))</f>
      </c>
      <c r="E73" s="11"/>
      <c r="F73" s="10"/>
      <c r="G73" s="2">
        <f>IF(B73="","",IF(F73="","",IF(F73="Y","Open",IF(F73="N",VLOOKUP(B73,Tableaux!$G$2:$H$68,2),"ERREUR"))))</f>
      </c>
      <c r="H73" s="2">
        <f>IF(C73="","",IF(E73="","",IF(E73="M",IF(C73&lt;Tableaux!$A$2,Tableaux!$D$2,IF(C73&gt;Tableaux!$A$274,Tableaux!$D$274,VLOOKUP(C73,Tableaux!$A$2:$E$274,4))),IF(E73="F",IF(C73&lt;Tableaux!$A$2,Tableaux!$E$2,IF(C73&gt;Tableaux!$A$162,Tableaux!$E$162,VLOOKUP(C73,Tableaux!$A$2:$E$162,5))),"ERREUR"))))</f>
      </c>
      <c r="I73" s="2"/>
      <c r="J73" s="12"/>
      <c r="K73" s="12"/>
      <c r="L73" s="12"/>
      <c r="M73" s="12"/>
      <c r="N73" s="12"/>
      <c r="O73" s="2">
        <f t="shared" si="16"/>
      </c>
      <c r="P73" s="4">
        <f t="shared" si="17"/>
      </c>
      <c r="Q73" s="12"/>
      <c r="R73" s="12"/>
      <c r="S73" s="12"/>
      <c r="T73" s="12"/>
      <c r="U73" s="2">
        <f t="shared" si="18"/>
      </c>
      <c r="V73" s="4">
        <f t="shared" si="19"/>
      </c>
      <c r="W73" s="12"/>
      <c r="X73" s="12"/>
      <c r="Y73" s="12"/>
      <c r="Z73" s="12"/>
      <c r="AA73" s="2">
        <f t="shared" si="20"/>
      </c>
      <c r="AB73" s="4">
        <f t="shared" si="21"/>
      </c>
      <c r="AC73" s="2">
        <f t="shared" si="22"/>
      </c>
      <c r="AD73" s="5">
        <f t="shared" si="23"/>
      </c>
      <c r="AE73" s="2"/>
      <c r="AF73" s="6"/>
    </row>
    <row r="74" spans="1:32" ht="15" hidden="1">
      <c r="A74" s="9"/>
      <c r="B74" s="10"/>
      <c r="C74" s="10"/>
      <c r="D74" s="3">
        <f>IF(C74="","",IF(E74="","",IF(E74="M",IF(C74&lt;Tableaux!$A$2,Tableaux!$B$2,IF(E74&gt;Tableaux!$A$274,Tableaux!$B$274,VLOOKUP(C74,Tableaux!$A$2:$B$274,2))),IF(E74="F",IF(C74&lt;Tableaux!$A$2,Tableaux!$C$2,IF(C74&gt;Tableaux!$A$162,Tableaux!$C$162,VLOOKUP(C74,Tableaux!$A$2:$C$162,3))),"ERREUR"))))</f>
      </c>
      <c r="E74" s="11"/>
      <c r="F74" s="10"/>
      <c r="G74" s="2">
        <f>IF(B74="","",IF(F74="","",IF(F74="Y","Open",IF(F74="N",VLOOKUP(B74,Tableaux!$G$2:$H$68,2),"ERREUR"))))</f>
      </c>
      <c r="H74" s="2">
        <f>IF(C74="","",IF(E74="","",IF(E74="M",IF(C74&lt;Tableaux!$A$2,Tableaux!$D$2,IF(C74&gt;Tableaux!$A$274,Tableaux!$D$274,VLOOKUP(C74,Tableaux!$A$2:$E$274,4))),IF(E74="F",IF(C74&lt;Tableaux!$A$2,Tableaux!$E$2,IF(C74&gt;Tableaux!$A$162,Tableaux!$E$162,VLOOKUP(C74,Tableaux!$A$2:$E$162,5))),"ERREUR"))))</f>
      </c>
      <c r="I74" s="2"/>
      <c r="J74" s="12"/>
      <c r="K74" s="12"/>
      <c r="L74" s="12"/>
      <c r="M74" s="12"/>
      <c r="N74" s="12"/>
      <c r="O74" s="2">
        <f t="shared" si="16"/>
      </c>
      <c r="P74" s="4">
        <f t="shared" si="17"/>
      </c>
      <c r="Q74" s="12"/>
      <c r="R74" s="12"/>
      <c r="S74" s="12"/>
      <c r="T74" s="12"/>
      <c r="U74" s="2">
        <f t="shared" si="18"/>
      </c>
      <c r="V74" s="4">
        <f t="shared" si="19"/>
      </c>
      <c r="W74" s="12"/>
      <c r="X74" s="12"/>
      <c r="Y74" s="12"/>
      <c r="Z74" s="12"/>
      <c r="AA74" s="2">
        <f t="shared" si="20"/>
      </c>
      <c r="AB74" s="4">
        <f t="shared" si="21"/>
      </c>
      <c r="AC74" s="2">
        <f t="shared" si="22"/>
      </c>
      <c r="AD74" s="5">
        <f t="shared" si="23"/>
      </c>
      <c r="AE74" s="2"/>
      <c r="AF74" s="6"/>
    </row>
    <row r="75" spans="1:32" ht="15">
      <c r="A75" s="9"/>
      <c r="B75" s="10"/>
      <c r="C75" s="10"/>
      <c r="D75" s="3">
        <f>IF(C75="","",IF(E75="","",IF(E75="M",IF(C75&lt;Tableaux!$A$2,Tableaux!$B$2,IF(E75&gt;Tableaux!$A$274,Tableaux!$B$274,VLOOKUP(C75,Tableaux!$A$2:$B$274,2))),IF(E75="F",IF(C75&lt;Tableaux!$A$2,Tableaux!$C$2,IF(C75&gt;Tableaux!$A$162,Tableaux!$C$162,VLOOKUP(C75,Tableaux!$A$2:$C$162,3))),"ERREUR"))))</f>
      </c>
      <c r="E75" s="11"/>
      <c r="F75" s="10"/>
      <c r="G75" s="2">
        <f>IF(B75="","",IF(F75="","",IF(F75="Y","Open",IF(F75="N",VLOOKUP(B75,Tableaux!$G$2:$H$68,2),"ERREUR"))))</f>
      </c>
      <c r="H75" s="2">
        <f>IF(C75="","",IF(E75="","",IF(E75="M",IF(C75&lt;Tableaux!$A$2,Tableaux!$D$2,IF(C75&gt;Tableaux!$A$274,Tableaux!$D$274,VLOOKUP(C75,Tableaux!$A$2:$E$274,4))),IF(E75="F",IF(C75&lt;Tableaux!$A$2,Tableaux!$E$2,IF(C75&gt;Tableaux!$A$162,Tableaux!$E$162,VLOOKUP(C75,Tableaux!$A$2:$E$162,5))),"ERREUR"))))</f>
      </c>
      <c r="I75" s="2"/>
      <c r="J75" s="12"/>
      <c r="K75" s="12"/>
      <c r="L75" s="12"/>
      <c r="M75" s="12"/>
      <c r="N75" s="12"/>
      <c r="O75" s="2">
        <f t="shared" si="16"/>
      </c>
      <c r="P75" s="4">
        <f t="shared" si="17"/>
      </c>
      <c r="Q75" s="12"/>
      <c r="R75" s="12"/>
      <c r="S75" s="12"/>
      <c r="T75" s="12"/>
      <c r="U75" s="2">
        <f t="shared" si="18"/>
      </c>
      <c r="V75" s="4">
        <f t="shared" si="19"/>
      </c>
      <c r="W75" s="12"/>
      <c r="X75" s="12"/>
      <c r="Y75" s="12"/>
      <c r="Z75" s="12"/>
      <c r="AA75" s="2">
        <f t="shared" si="20"/>
      </c>
      <c r="AB75" s="4">
        <f t="shared" si="21"/>
      </c>
      <c r="AC75" s="2">
        <f t="shared" si="22"/>
      </c>
      <c r="AD75" s="5">
        <f t="shared" si="23"/>
      </c>
      <c r="AE75" s="2"/>
      <c r="AF75" s="6"/>
    </row>
    <row r="76" spans="1:32" ht="15">
      <c r="A76" s="9"/>
      <c r="B76" s="10"/>
      <c r="C76" s="10"/>
      <c r="D76" s="3">
        <f>IF(C76="","",IF(E76="","",IF(E76="M",IF(C76&lt;Tableaux!$A$2,Tableaux!$B$2,IF(E76&gt;Tableaux!$A$274,Tableaux!$B$274,VLOOKUP(C76,Tableaux!$A$2:$B$274,2))),IF(E76="F",IF(C76&lt;Tableaux!$A$2,Tableaux!$C$2,IF(C76&gt;Tableaux!$A$162,Tableaux!$C$162,VLOOKUP(C76,Tableaux!$A$2:$C$162,3))),"ERREUR"))))</f>
      </c>
      <c r="E76" s="11"/>
      <c r="F76" s="10"/>
      <c r="G76" s="2">
        <f>IF(B76="","",IF(F76="","",IF(F76="Y","Open",IF(F76="N",VLOOKUP(B76,Tableaux!$G$2:$H$68,2),"ERREUR"))))</f>
      </c>
      <c r="H76" s="2">
        <f>IF(C76="","",IF(E76="","",IF(E76="M",IF(C76&lt;Tableaux!$A$2,Tableaux!$D$2,IF(C76&gt;Tableaux!$A$274,Tableaux!$D$274,VLOOKUP(C76,Tableaux!$A$2:$E$274,4))),IF(E76="F",IF(C76&lt;Tableaux!$A$2,Tableaux!$E$2,IF(C76&gt;Tableaux!$A$162,Tableaux!$E$162,VLOOKUP(C76,Tableaux!$A$2:$E$162,5))),"ERREUR"))))</f>
      </c>
      <c r="I76" s="2"/>
      <c r="J76" s="12"/>
      <c r="K76" s="12"/>
      <c r="L76" s="12"/>
      <c r="M76" s="12"/>
      <c r="N76" s="12"/>
      <c r="O76" s="2">
        <f t="shared" si="16"/>
      </c>
      <c r="P76" s="4">
        <f t="shared" si="17"/>
      </c>
      <c r="Q76" s="12"/>
      <c r="R76" s="12"/>
      <c r="S76" s="12"/>
      <c r="T76" s="12"/>
      <c r="U76" s="2">
        <f t="shared" si="18"/>
      </c>
      <c r="V76" s="4">
        <f t="shared" si="19"/>
      </c>
      <c r="W76" s="12"/>
      <c r="X76" s="12"/>
      <c r="Y76" s="12"/>
      <c r="Z76" s="12"/>
      <c r="AA76" s="2">
        <f t="shared" si="20"/>
      </c>
      <c r="AB76" s="4">
        <f t="shared" si="21"/>
      </c>
      <c r="AC76" s="2">
        <f t="shared" si="22"/>
      </c>
      <c r="AD76" s="5">
        <f t="shared" si="23"/>
      </c>
      <c r="AE76" s="2"/>
      <c r="AF76" s="6"/>
    </row>
    <row r="77" spans="1:32" ht="15">
      <c r="A77" s="9"/>
      <c r="B77" s="10"/>
      <c r="C77" s="10"/>
      <c r="D77" s="3">
        <f>IF(C77="","",IF(E77="","",IF(E77="M",IF(C77&lt;Tableaux!$A$2,Tableaux!$B$2,IF(E77&gt;Tableaux!$A$274,Tableaux!$B$274,VLOOKUP(C77,Tableaux!$A$2:$B$274,2))),IF(E77="F",IF(C77&lt;Tableaux!$A$2,Tableaux!$C$2,IF(C77&gt;Tableaux!$A$162,Tableaux!$C$162,VLOOKUP(C77,Tableaux!$A$2:$C$162,3))),"ERREUR"))))</f>
      </c>
      <c r="E77" s="10"/>
      <c r="F77" s="10"/>
      <c r="G77" s="2">
        <f>IF(B77="","",IF(F77="","",IF(F77="Y","Open",IF(F77="N",VLOOKUP(B77,Tableaux!$G$2:$H$68,2),"ERREUR"))))</f>
      </c>
      <c r="H77" s="2">
        <f>IF(C77="","",IF(E77="","",IF(E77="M",IF(C77&lt;Tableaux!$A$2,Tableaux!$D$2,IF(C77&gt;Tableaux!$A$274,Tableaux!$D$274,VLOOKUP(C77,Tableaux!$A$2:$E$274,4))),IF(E77="F",IF(C77&lt;Tableaux!$A$2,Tableaux!$E$2,IF(C77&gt;Tableaux!$A$162,Tableaux!$E$162,VLOOKUP(C77,Tableaux!$A$2:$E$162,5))),"ERREUR"))))</f>
      </c>
      <c r="I77" s="2"/>
      <c r="J77" s="12"/>
      <c r="K77" s="12"/>
      <c r="L77" s="12"/>
      <c r="M77" s="12"/>
      <c r="N77" s="12"/>
      <c r="O77" s="2">
        <f t="shared" si="16"/>
      </c>
      <c r="P77" s="4">
        <f t="shared" si="17"/>
      </c>
      <c r="Q77" s="12"/>
      <c r="R77" s="12"/>
      <c r="S77" s="12"/>
      <c r="T77" s="12"/>
      <c r="U77" s="2">
        <f t="shared" si="18"/>
      </c>
      <c r="V77" s="4">
        <f t="shared" si="19"/>
      </c>
      <c r="W77" s="12"/>
      <c r="X77" s="12"/>
      <c r="Y77" s="12"/>
      <c r="Z77" s="12"/>
      <c r="AA77" s="2">
        <f t="shared" si="20"/>
      </c>
      <c r="AB77" s="4">
        <f t="shared" si="21"/>
      </c>
      <c r="AC77" s="2">
        <f t="shared" si="22"/>
      </c>
      <c r="AD77" s="5">
        <f t="shared" si="23"/>
      </c>
      <c r="AE77" s="2"/>
      <c r="AF77" s="6"/>
    </row>
    <row r="78" spans="1:32" ht="15">
      <c r="A78" s="9"/>
      <c r="B78" s="10"/>
      <c r="C78" s="10"/>
      <c r="D78" s="3">
        <f>IF(C78="","",IF(E78="","",IF(E78="M",IF(C78&lt;Tableaux!$A$2,Tableaux!$B$2,IF(E78&gt;Tableaux!$A$274,Tableaux!$B$274,VLOOKUP(C78,Tableaux!$A$2:$B$274,2))),IF(E78="F",IF(C78&lt;Tableaux!$A$2,Tableaux!$C$2,IF(C78&gt;Tableaux!$A$162,Tableaux!$C$162,VLOOKUP(C78,Tableaux!$A$2:$C$162,3))),"ERREUR"))))</f>
      </c>
      <c r="E78" s="11"/>
      <c r="F78" s="11"/>
      <c r="G78" s="2">
        <f>IF(B78="","",IF(F78="","",IF(F78="Y","Open",IF(F78="N",VLOOKUP(B78,Tableaux!$G$2:$H$68,2),"ERREUR"))))</f>
      </c>
      <c r="H78" s="2">
        <f>IF(C78="","",IF(E78="","",IF(E78="M",IF(C78&lt;Tableaux!$A$2,Tableaux!$D$2,IF(C78&gt;Tableaux!$A$274,Tableaux!$D$274,VLOOKUP(C78,Tableaux!$A$2:$E$274,4))),IF(E78="F",IF(C78&lt;Tableaux!$A$2,Tableaux!$E$2,IF(C78&gt;Tableaux!$A$162,Tableaux!$E$162,VLOOKUP(C78,Tableaux!$A$2:$E$162,5))),"ERREUR"))))</f>
      </c>
      <c r="I78" s="2"/>
      <c r="J78" s="12"/>
      <c r="K78" s="12"/>
      <c r="L78" s="12"/>
      <c r="M78" s="12"/>
      <c r="N78" s="12"/>
      <c r="O78" s="2">
        <f t="shared" si="16"/>
      </c>
      <c r="P78" s="4">
        <f t="shared" si="17"/>
      </c>
      <c r="Q78" s="12"/>
      <c r="R78" s="12"/>
      <c r="S78" s="12"/>
      <c r="T78" s="12"/>
      <c r="U78" s="2">
        <f t="shared" si="18"/>
      </c>
      <c r="V78" s="4">
        <f t="shared" si="19"/>
      </c>
      <c r="W78" s="12"/>
      <c r="X78" s="12"/>
      <c r="Y78" s="12"/>
      <c r="Z78" s="12"/>
      <c r="AA78" s="2">
        <f t="shared" si="20"/>
      </c>
      <c r="AB78" s="4">
        <f t="shared" si="21"/>
      </c>
      <c r="AC78" s="2">
        <f t="shared" si="22"/>
      </c>
      <c r="AD78" s="5">
        <f t="shared" si="23"/>
      </c>
      <c r="AE78" s="2"/>
      <c r="AF78" s="6"/>
    </row>
    <row r="79" spans="1:32" ht="15">
      <c r="A79" s="9"/>
      <c r="B79" s="10"/>
      <c r="C79" s="10"/>
      <c r="D79" s="3">
        <f>IF(C79="","",IF(E79="","",IF(E79="M",IF(C79&lt;Tableaux!$A$2,Tableaux!$B$2,IF(E79&gt;Tableaux!$A$274,Tableaux!$B$274,VLOOKUP(C79,Tableaux!$A$2:$B$274,2))),IF(E79="F",IF(C79&lt;Tableaux!$A$2,Tableaux!$C$2,IF(C79&gt;Tableaux!$A$162,Tableaux!$C$162,VLOOKUP(C79,Tableaux!$A$2:$C$162,3))),"ERREUR"))))</f>
      </c>
      <c r="E79" s="10"/>
      <c r="F79" s="10"/>
      <c r="G79" s="2">
        <f>IF(B79="","",IF(F79="","",IF(F79="Y","Open",IF(F79="N",VLOOKUP(B79,Tableaux!$G$2:$H$68,2),"ERREUR"))))</f>
      </c>
      <c r="H79" s="2">
        <f>IF(C79="","",IF(E79="","",IF(E79="M",IF(C79&lt;Tableaux!$A$2,Tableaux!$D$2,IF(C79&gt;Tableaux!$A$274,Tableaux!$D$274,VLOOKUP(C79,Tableaux!$A$2:$E$274,4))),IF(E79="F",IF(C79&lt;Tableaux!$A$2,Tableaux!$E$2,IF(C79&gt;Tableaux!$A$162,Tableaux!$E$162,VLOOKUP(C79,Tableaux!$A$2:$E$162,5))),"ERREUR"))))</f>
      </c>
      <c r="I79" s="2"/>
      <c r="J79" s="12"/>
      <c r="K79" s="12"/>
      <c r="L79" s="12"/>
      <c r="M79" s="12"/>
      <c r="N79" s="12"/>
      <c r="O79" s="2">
        <f t="shared" si="16"/>
      </c>
      <c r="P79" s="4">
        <f t="shared" si="17"/>
      </c>
      <c r="Q79" s="12"/>
      <c r="R79" s="12"/>
      <c r="S79" s="12"/>
      <c r="T79" s="12"/>
      <c r="U79" s="2">
        <f t="shared" si="18"/>
      </c>
      <c r="V79" s="4">
        <f t="shared" si="19"/>
      </c>
      <c r="W79" s="12"/>
      <c r="X79" s="12"/>
      <c r="Y79" s="12"/>
      <c r="Z79" s="12"/>
      <c r="AA79" s="2">
        <f t="shared" si="20"/>
      </c>
      <c r="AB79" s="4">
        <f t="shared" si="21"/>
      </c>
      <c r="AC79" s="2">
        <f t="shared" si="22"/>
      </c>
      <c r="AD79" s="5">
        <f t="shared" si="23"/>
      </c>
      <c r="AE79" s="2"/>
      <c r="AF79" s="6"/>
    </row>
    <row r="80" spans="1:32" ht="15">
      <c r="A80" s="9"/>
      <c r="B80" s="10"/>
      <c r="C80" s="10"/>
      <c r="D80" s="3">
        <f>IF(C80="","",IF(E80="","",IF(E80="M",IF(C80&lt;Tableaux!$A$2,Tableaux!$B$2,IF(E80&gt;Tableaux!$A$274,Tableaux!$B$274,VLOOKUP(C80,Tableaux!$A$2:$B$274,2))),IF(E80="F",IF(C80&lt;Tableaux!$A$2,Tableaux!$C$2,IF(C80&gt;Tableaux!$A$162,Tableaux!$C$162,VLOOKUP(C80,Tableaux!$A$2:$C$162,3))),"ERREUR"))))</f>
      </c>
      <c r="E80" s="10"/>
      <c r="F80" s="10"/>
      <c r="G80" s="2">
        <f>IF(B80="","",IF(F80="","",IF(F80="Y","Open",IF(F80="N",VLOOKUP(B80,Tableaux!$G$2:$H$68,2),"ERREUR"))))</f>
      </c>
      <c r="H80" s="2">
        <f>IF(C80="","",IF(E80="","",IF(E80="M",IF(C80&lt;Tableaux!$A$2,Tableaux!$D$2,IF(C80&gt;Tableaux!$A$274,Tableaux!$D$274,VLOOKUP(C80,Tableaux!$A$2:$E$274,4))),IF(E80="F",IF(C80&lt;Tableaux!$A$2,Tableaux!$E$2,IF(C80&gt;Tableaux!$A$162,Tableaux!$E$162,VLOOKUP(C80,Tableaux!$A$2:$E$162,5))),"ERREUR"))))</f>
      </c>
      <c r="I80" s="2"/>
      <c r="J80" s="12"/>
      <c r="K80" s="12"/>
      <c r="L80" s="12"/>
      <c r="M80" s="12"/>
      <c r="N80" s="12"/>
      <c r="O80" s="2">
        <f t="shared" si="16"/>
      </c>
      <c r="P80" s="4">
        <f t="shared" si="17"/>
      </c>
      <c r="Q80" s="12"/>
      <c r="R80" s="12"/>
      <c r="S80" s="12"/>
      <c r="T80" s="12"/>
      <c r="U80" s="2">
        <f t="shared" si="18"/>
      </c>
      <c r="V80" s="4">
        <f t="shared" si="19"/>
      </c>
      <c r="W80" s="12"/>
      <c r="X80" s="12"/>
      <c r="Y80" s="12"/>
      <c r="Z80" s="12"/>
      <c r="AA80" s="2">
        <f t="shared" si="20"/>
      </c>
      <c r="AB80" s="4">
        <f t="shared" si="21"/>
      </c>
      <c r="AC80" s="2">
        <f t="shared" si="22"/>
      </c>
      <c r="AD80" s="5">
        <f t="shared" si="23"/>
      </c>
      <c r="AE80" s="2"/>
      <c r="AF80" s="6"/>
    </row>
    <row r="81" spans="1:32" ht="15">
      <c r="A81" s="9"/>
      <c r="B81" s="10"/>
      <c r="C81" s="10"/>
      <c r="D81" s="3">
        <f>IF(C81="","",IF(E81="","",IF(E81="M",IF(C81&lt;Tableaux!$A$2,Tableaux!$B$2,IF(E81&gt;Tableaux!$A$274,Tableaux!$B$274,VLOOKUP(C81,Tableaux!$A$2:$B$274,2))),IF(E81="F",IF(C81&lt;Tableaux!$A$2,Tableaux!$C$2,IF(C81&gt;Tableaux!$A$162,Tableaux!$C$162,VLOOKUP(C81,Tableaux!$A$2:$C$162,3))),"ERREUR"))))</f>
      </c>
      <c r="E81" s="10"/>
      <c r="F81" s="10"/>
      <c r="G81" s="2">
        <f>IF(B81="","",IF(F81="","",IF(F81="Y","Open",IF(F81="N",VLOOKUP(B81,Tableaux!$G$2:$H$68,2),"ERREUR"))))</f>
      </c>
      <c r="H81" s="2">
        <f>IF(C81="","",IF(E81="","",IF(E81="M",IF(C81&lt;Tableaux!$A$2,Tableaux!$D$2,IF(C81&gt;Tableaux!$A$274,Tableaux!$D$274,VLOOKUP(C81,Tableaux!$A$2:$E$274,4))),IF(E81="F",IF(C81&lt;Tableaux!$A$2,Tableaux!$E$2,IF(C81&gt;Tableaux!$A$162,Tableaux!$E$162,VLOOKUP(C81,Tableaux!$A$2:$E$162,5))),"ERREUR"))))</f>
      </c>
      <c r="I81" s="2"/>
      <c r="J81" s="12"/>
      <c r="K81" s="12"/>
      <c r="L81" s="12"/>
      <c r="M81" s="12"/>
      <c r="N81" s="12"/>
      <c r="O81" s="2">
        <f t="shared" si="16"/>
      </c>
      <c r="P81" s="4">
        <f t="shared" si="17"/>
      </c>
      <c r="Q81" s="12"/>
      <c r="R81" s="12"/>
      <c r="S81" s="12"/>
      <c r="T81" s="12"/>
      <c r="U81" s="2">
        <f t="shared" si="18"/>
      </c>
      <c r="V81" s="4">
        <f t="shared" si="19"/>
      </c>
      <c r="W81" s="12"/>
      <c r="X81" s="12"/>
      <c r="Y81" s="12"/>
      <c r="Z81" s="12"/>
      <c r="AA81" s="2">
        <f t="shared" si="20"/>
      </c>
      <c r="AB81" s="4">
        <f t="shared" si="21"/>
      </c>
      <c r="AC81" s="2">
        <f t="shared" si="22"/>
      </c>
      <c r="AD81" s="5">
        <f t="shared" si="23"/>
      </c>
      <c r="AE81" s="2"/>
      <c r="AF81" s="6"/>
    </row>
    <row r="82" spans="1:32" ht="15">
      <c r="A82" s="9"/>
      <c r="B82" s="10"/>
      <c r="C82" s="10"/>
      <c r="D82" s="3">
        <f>IF(C82="","",IF(E82="","",IF(E82="M",IF(C82&lt;Tableaux!$A$2,Tableaux!$B$2,IF(E82&gt;Tableaux!$A$274,Tableaux!$B$274,VLOOKUP(C82,Tableaux!$A$2:$B$274,2))),IF(E82="F",IF(C82&lt;Tableaux!$A$2,Tableaux!$C$2,IF(C82&gt;Tableaux!$A$162,Tableaux!$C$162,VLOOKUP(C82,Tableaux!$A$2:$C$162,3))),"ERREUR"))))</f>
      </c>
      <c r="E82" s="11"/>
      <c r="F82" s="10"/>
      <c r="G82" s="2">
        <f>IF(B82="","",IF(F82="","",IF(F82="Y","Open",IF(F82="N",VLOOKUP(B82,Tableaux!$G$2:$H$68,2),"ERREUR"))))</f>
      </c>
      <c r="H82" s="2">
        <f>IF(C82="","",IF(E82="","",IF(E82="M",IF(C82&lt;Tableaux!$A$2,Tableaux!$D$2,IF(C82&gt;Tableaux!$A$274,Tableaux!$D$274,VLOOKUP(C82,Tableaux!$A$2:$E$274,4))),IF(E82="F",IF(C82&lt;Tableaux!$A$2,Tableaux!$E$2,IF(C82&gt;Tableaux!$A$162,Tableaux!$E$162,VLOOKUP(C82,Tableaux!$A$2:$E$162,5))),"ERREUR"))))</f>
      </c>
      <c r="I82" s="2"/>
      <c r="J82" s="12"/>
      <c r="K82" s="12"/>
      <c r="L82" s="12"/>
      <c r="M82" s="12"/>
      <c r="N82" s="12"/>
      <c r="O82" s="2">
        <f t="shared" si="16"/>
      </c>
      <c r="P82" s="4">
        <f t="shared" si="17"/>
      </c>
      <c r="Q82" s="12"/>
      <c r="R82" s="12"/>
      <c r="S82" s="12"/>
      <c r="T82" s="12"/>
      <c r="U82" s="2">
        <f t="shared" si="18"/>
      </c>
      <c r="V82" s="4">
        <f t="shared" si="19"/>
      </c>
      <c r="W82" s="12"/>
      <c r="X82" s="12"/>
      <c r="Y82" s="12"/>
      <c r="Z82" s="12"/>
      <c r="AA82" s="2">
        <f t="shared" si="20"/>
      </c>
      <c r="AB82" s="4">
        <f t="shared" si="21"/>
      </c>
      <c r="AC82" s="2">
        <f t="shared" si="22"/>
      </c>
      <c r="AD82" s="5">
        <f t="shared" si="23"/>
      </c>
      <c r="AE82" s="2"/>
      <c r="AF82" s="6"/>
    </row>
    <row r="83" spans="1:32" ht="15">
      <c r="A83" s="9"/>
      <c r="B83" s="10"/>
      <c r="C83" s="10"/>
      <c r="D83" s="3">
        <f>IF(C83="","",IF(E83="","",IF(E83="M",IF(C83&lt;Tableaux!$A$2,Tableaux!$B$2,IF(E83&gt;Tableaux!$A$274,Tableaux!$B$274,VLOOKUP(C83,Tableaux!$A$2:$B$274,2))),IF(E83="F",IF(C83&lt;Tableaux!$A$2,Tableaux!$C$2,IF(C83&gt;Tableaux!$A$162,Tableaux!$C$162,VLOOKUP(C83,Tableaux!$A$2:$C$162,3))),"ERREUR"))))</f>
      </c>
      <c r="E83" s="11"/>
      <c r="F83" s="10"/>
      <c r="G83" s="2">
        <f>IF(B83="","",IF(F83="","",IF(F83="Y","Open",IF(F83="N",VLOOKUP(B83,Tableaux!$G$2:$H$68,2),"ERREUR"))))</f>
      </c>
      <c r="H83" s="2">
        <f>IF(C83="","",IF(E83="","",IF(E83="M",IF(C83&lt;Tableaux!$A$2,Tableaux!$D$2,IF(C83&gt;Tableaux!$A$274,Tableaux!$D$274,VLOOKUP(C83,Tableaux!$A$2:$E$274,4))),IF(E83="F",IF(C83&lt;Tableaux!$A$2,Tableaux!$E$2,IF(C83&gt;Tableaux!$A$162,Tableaux!$E$162,VLOOKUP(C83,Tableaux!$A$2:$E$162,5))),"ERREUR"))))</f>
      </c>
      <c r="I83" s="2"/>
      <c r="J83" s="12"/>
      <c r="K83" s="12"/>
      <c r="L83" s="12"/>
      <c r="M83" s="12"/>
      <c r="N83" s="12"/>
      <c r="O83" s="2">
        <f t="shared" si="16"/>
      </c>
      <c r="P83" s="4">
        <f t="shared" si="17"/>
      </c>
      <c r="Q83" s="12"/>
      <c r="R83" s="12"/>
      <c r="S83" s="12"/>
      <c r="T83" s="12"/>
      <c r="U83" s="2">
        <f t="shared" si="18"/>
      </c>
      <c r="V83" s="4">
        <f t="shared" si="19"/>
      </c>
      <c r="W83" s="12"/>
      <c r="X83" s="12"/>
      <c r="Y83" s="12"/>
      <c r="Z83" s="12"/>
      <c r="AA83" s="2">
        <f t="shared" si="20"/>
      </c>
      <c r="AB83" s="4">
        <f t="shared" si="21"/>
      </c>
      <c r="AC83" s="2">
        <f t="shared" si="22"/>
      </c>
      <c r="AD83" s="5">
        <f t="shared" si="23"/>
      </c>
      <c r="AE83" s="2"/>
      <c r="AF83" s="6"/>
    </row>
    <row r="84" spans="1:32" ht="15">
      <c r="A84" s="9"/>
      <c r="B84" s="10"/>
      <c r="C84" s="10"/>
      <c r="D84" s="3">
        <f>IF(C84="","",IF(E84="","",IF(E84="M",IF(C84&lt;Tableaux!$A$2,Tableaux!$B$2,IF(E84&gt;Tableaux!$A$274,Tableaux!$B$274,VLOOKUP(C84,Tableaux!$A$2:$B$274,2))),IF(E84="F",IF(C84&lt;Tableaux!$A$2,Tableaux!$C$2,IF(C84&gt;Tableaux!$A$162,Tableaux!$C$162,VLOOKUP(C84,Tableaux!$A$2:$C$162,3))),"ERREUR"))))</f>
      </c>
      <c r="E84" s="11"/>
      <c r="F84" s="11"/>
      <c r="G84" s="2">
        <f>IF(B84="","",IF(F84="","",IF(F84="Y","Open",IF(F84="N",VLOOKUP(B84,Tableaux!$G$2:$H$68,2),"ERREUR"))))</f>
      </c>
      <c r="H84" s="2">
        <f>IF(C84="","",IF(E84="","",IF(E84="M",IF(C84&lt;Tableaux!$A$2,Tableaux!$D$2,IF(C84&gt;Tableaux!$A$274,Tableaux!$D$274,VLOOKUP(C84,Tableaux!$A$2:$E$274,4))),IF(E84="F",IF(C84&lt;Tableaux!$A$2,Tableaux!$E$2,IF(C84&gt;Tableaux!$A$162,Tableaux!$E$162,VLOOKUP(C84,Tableaux!$A$2:$E$162,5))),"ERREUR"))))</f>
      </c>
      <c r="I84" s="2"/>
      <c r="J84" s="12"/>
      <c r="K84" s="12"/>
      <c r="L84" s="12"/>
      <c r="M84" s="12"/>
      <c r="N84" s="12"/>
      <c r="O84" s="2">
        <f t="shared" si="16"/>
      </c>
      <c r="P84" s="4">
        <f t="shared" si="17"/>
      </c>
      <c r="Q84" s="12"/>
      <c r="R84" s="12"/>
      <c r="S84" s="12"/>
      <c r="T84" s="12"/>
      <c r="U84" s="2">
        <f t="shared" si="18"/>
      </c>
      <c r="V84" s="4">
        <f t="shared" si="19"/>
      </c>
      <c r="W84" s="12"/>
      <c r="X84" s="12"/>
      <c r="Y84" s="12"/>
      <c r="Z84" s="12"/>
      <c r="AA84" s="2">
        <f t="shared" si="20"/>
      </c>
      <c r="AB84" s="4">
        <f t="shared" si="21"/>
      </c>
      <c r="AC84" s="2">
        <f t="shared" si="22"/>
      </c>
      <c r="AD84" s="5">
        <f t="shared" si="23"/>
      </c>
      <c r="AE84" s="2"/>
      <c r="AF84" s="6"/>
    </row>
    <row r="85" spans="1:32" ht="15">
      <c r="A85" s="9"/>
      <c r="B85" s="10"/>
      <c r="C85" s="10"/>
      <c r="D85" s="3">
        <f>IF(C85="","",IF(E85="","",IF(E85="M",IF(C85&lt;Tableaux!$A$2,Tableaux!$B$2,IF(E85&gt;Tableaux!$A$274,Tableaux!$B$274,VLOOKUP(C85,Tableaux!$A$2:$B$274,2))),IF(E85="F",IF(C85&lt;Tableaux!$A$2,Tableaux!$C$2,IF(C85&gt;Tableaux!$A$162,Tableaux!$C$162,VLOOKUP(C85,Tableaux!$A$2:$C$162,3))),"ERREUR"))))</f>
      </c>
      <c r="E85" s="11"/>
      <c r="F85" s="11"/>
      <c r="G85" s="2">
        <f>IF(B85="","",IF(F85="","",IF(F85="Y","Open",IF(F85="N",VLOOKUP(B85,Tableaux!$G$2:$H$68,2),"ERREUR"))))</f>
      </c>
      <c r="H85" s="2">
        <f>IF(C85="","",IF(E85="","",IF(E85="M",IF(C85&lt;Tableaux!$A$2,Tableaux!$D$2,IF(C85&gt;Tableaux!$A$274,Tableaux!$D$274,VLOOKUP(C85,Tableaux!$A$2:$E$274,4))),IF(E85="F",IF(C85&lt;Tableaux!$A$2,Tableaux!$E$2,IF(C85&gt;Tableaux!$A$162,Tableaux!$E$162,VLOOKUP(C85,Tableaux!$A$2:$E$162,5))),"ERREUR"))))</f>
      </c>
      <c r="I85" s="2"/>
      <c r="J85" s="12"/>
      <c r="K85" s="12"/>
      <c r="L85" s="12"/>
      <c r="M85" s="12"/>
      <c r="N85" s="12"/>
      <c r="O85" s="2">
        <f t="shared" si="16"/>
      </c>
      <c r="P85" s="4">
        <f t="shared" si="17"/>
      </c>
      <c r="Q85" s="12"/>
      <c r="R85" s="12"/>
      <c r="S85" s="12"/>
      <c r="T85" s="12"/>
      <c r="U85" s="2">
        <f t="shared" si="18"/>
      </c>
      <c r="V85" s="4">
        <f t="shared" si="19"/>
      </c>
      <c r="W85" s="12"/>
      <c r="X85" s="12"/>
      <c r="Y85" s="12"/>
      <c r="Z85" s="12"/>
      <c r="AA85" s="2">
        <f t="shared" si="20"/>
      </c>
      <c r="AB85" s="4">
        <f t="shared" si="21"/>
      </c>
      <c r="AC85" s="2">
        <f t="shared" si="22"/>
      </c>
      <c r="AD85" s="5">
        <f t="shared" si="23"/>
      </c>
      <c r="AE85" s="2"/>
      <c r="AF85" s="6"/>
    </row>
    <row r="86" spans="1:32" ht="15">
      <c r="A86" s="9"/>
      <c r="B86" s="10"/>
      <c r="C86" s="10"/>
      <c r="D86" s="3">
        <f>IF(C86="","",IF(E86="","",IF(E86="M",IF(C86&lt;Tableaux!$A$2,Tableaux!$B$2,IF(E86&gt;Tableaux!$A$274,Tableaux!$B$274,VLOOKUP(C86,Tableaux!$A$2:$B$274,2))),IF(E86="F",IF(C86&lt;Tableaux!$A$2,Tableaux!$C$2,IF(C86&gt;Tableaux!$A$162,Tableaux!$C$162,VLOOKUP(C86,Tableaux!$A$2:$C$162,3))),"ERREUR"))))</f>
      </c>
      <c r="E86" s="11"/>
      <c r="F86" s="11"/>
      <c r="G86" s="2">
        <f>IF(B86="","",IF(F86="","",IF(F86="Y","Open",IF(F86="N",VLOOKUP(B86,Tableaux!$G$2:$H$68,2),"ERREUR"))))</f>
      </c>
      <c r="H86" s="2">
        <f>IF(C86="","",IF(E86="","",IF(E86="M",IF(C86&lt;Tableaux!$A$2,Tableaux!$D$2,IF(C86&gt;Tableaux!$A$274,Tableaux!$D$274,VLOOKUP(C86,Tableaux!$A$2:$E$274,4))),IF(E86="F",IF(C86&lt;Tableaux!$A$2,Tableaux!$E$2,IF(C86&gt;Tableaux!$A$162,Tableaux!$E$162,VLOOKUP(C86,Tableaux!$A$2:$E$162,5))),"ERREUR"))))</f>
      </c>
      <c r="I86" s="2"/>
      <c r="J86" s="12"/>
      <c r="K86" s="12"/>
      <c r="L86" s="12"/>
      <c r="M86" s="12"/>
      <c r="N86" s="12"/>
      <c r="O86" s="2">
        <f t="shared" si="16"/>
      </c>
      <c r="P86" s="4">
        <f t="shared" si="17"/>
      </c>
      <c r="Q86" s="12"/>
      <c r="R86" s="12"/>
      <c r="S86" s="12"/>
      <c r="T86" s="12"/>
      <c r="U86" s="2">
        <f t="shared" si="18"/>
      </c>
      <c r="V86" s="4">
        <f t="shared" si="19"/>
      </c>
      <c r="W86" s="12"/>
      <c r="X86" s="12"/>
      <c r="Y86" s="12"/>
      <c r="Z86" s="12"/>
      <c r="AA86" s="2">
        <f t="shared" si="20"/>
      </c>
      <c r="AB86" s="4">
        <f t="shared" si="21"/>
      </c>
      <c r="AC86" s="2">
        <f t="shared" si="22"/>
      </c>
      <c r="AD86" s="5">
        <f t="shared" si="23"/>
      </c>
      <c r="AE86" s="2"/>
      <c r="AF86" s="6"/>
    </row>
    <row r="87" spans="1:32" ht="15">
      <c r="A87" s="9"/>
      <c r="B87" s="10"/>
      <c r="C87" s="10"/>
      <c r="D87" s="3">
        <f>IF(C87="","",IF(E87="","",IF(E87="M",IF(C87&lt;Tableaux!$A$2,Tableaux!$B$2,IF(E87&gt;Tableaux!$A$274,Tableaux!$B$274,VLOOKUP(C87,Tableaux!$A$2:$B$274,2))),IF(E87="F",IF(C87&lt;Tableaux!$A$2,Tableaux!$C$2,IF(C87&gt;Tableaux!$A$162,Tableaux!$C$162,VLOOKUP(C87,Tableaux!$A$2:$C$162,3))),"ERREUR"))))</f>
      </c>
      <c r="E87" s="11"/>
      <c r="F87" s="10"/>
      <c r="G87" s="2">
        <f>IF(B87="","",IF(F87="","",IF(F87="Y","Open",IF(F87="N",VLOOKUP(B87,Tableaux!$G$2:$H$68,2),"ERREUR"))))</f>
      </c>
      <c r="H87" s="2">
        <f>IF(C87="","",IF(E87="","",IF(E87="M",IF(C87&lt;Tableaux!$A$2,Tableaux!$D$2,IF(C87&gt;Tableaux!$A$274,Tableaux!$D$274,VLOOKUP(C87,Tableaux!$A$2:$E$274,4))),IF(E87="F",IF(C87&lt;Tableaux!$A$2,Tableaux!$E$2,IF(C87&gt;Tableaux!$A$162,Tableaux!$E$162,VLOOKUP(C87,Tableaux!$A$2:$E$162,5))),"ERREUR"))))</f>
      </c>
      <c r="I87" s="2"/>
      <c r="J87" s="12"/>
      <c r="K87" s="12"/>
      <c r="L87" s="12"/>
      <c r="M87" s="12"/>
      <c r="N87" s="12"/>
      <c r="O87" s="2">
        <f t="shared" si="16"/>
      </c>
      <c r="P87" s="4">
        <f t="shared" si="17"/>
      </c>
      <c r="Q87" s="12"/>
      <c r="R87" s="12"/>
      <c r="S87" s="12"/>
      <c r="T87" s="12"/>
      <c r="U87" s="2">
        <f t="shared" si="18"/>
      </c>
      <c r="V87" s="4">
        <f t="shared" si="19"/>
      </c>
      <c r="W87" s="12"/>
      <c r="X87" s="12"/>
      <c r="Y87" s="12"/>
      <c r="Z87" s="12"/>
      <c r="AA87" s="2">
        <f t="shared" si="20"/>
      </c>
      <c r="AB87" s="4">
        <f t="shared" si="21"/>
      </c>
      <c r="AC87" s="2">
        <f t="shared" si="22"/>
      </c>
      <c r="AD87" s="5">
        <f t="shared" si="23"/>
      </c>
      <c r="AE87" s="2"/>
      <c r="AF87" s="6"/>
    </row>
    <row r="88" spans="1:32" ht="15">
      <c r="A88" s="9"/>
      <c r="B88" s="10"/>
      <c r="C88" s="10"/>
      <c r="D88" s="3">
        <f>IF(C88="","",IF(E88="","",IF(E88="M",IF(C88&lt;Tableaux!$A$2,Tableaux!$B$2,IF(E88&gt;Tableaux!$A$274,Tableaux!$B$274,VLOOKUP(C88,Tableaux!$A$2:$B$274,2))),IF(E88="F",IF(C88&lt;Tableaux!$A$2,Tableaux!$C$2,IF(C88&gt;Tableaux!$A$162,Tableaux!$C$162,VLOOKUP(C88,Tableaux!$A$2:$C$162,3))),"ERREUR"))))</f>
      </c>
      <c r="E88" s="11"/>
      <c r="F88" s="11"/>
      <c r="G88" s="2">
        <f>IF(B88="","",IF(F88="","",IF(F88="Y","Open",IF(F88="N",VLOOKUP(B88,Tableaux!$G$2:$H$68,2),"ERREUR"))))</f>
      </c>
      <c r="H88" s="2">
        <f>IF(C88="","",IF(E88="","",IF(E88="M",IF(C88&lt;Tableaux!$A$2,Tableaux!$D$2,IF(C88&gt;Tableaux!$A$274,Tableaux!$D$274,VLOOKUP(C88,Tableaux!$A$2:$E$274,4))),IF(E88="F",IF(C88&lt;Tableaux!$A$2,Tableaux!$E$2,IF(C88&gt;Tableaux!$A$162,Tableaux!$E$162,VLOOKUP(C88,Tableaux!$A$2:$E$162,5))),"ERREUR"))))</f>
      </c>
      <c r="I88" s="2"/>
      <c r="J88" s="12"/>
      <c r="K88" s="12"/>
      <c r="L88" s="12"/>
      <c r="M88" s="12"/>
      <c r="N88" s="12"/>
      <c r="O88" s="2">
        <f t="shared" si="16"/>
      </c>
      <c r="P88" s="4">
        <f t="shared" si="17"/>
      </c>
      <c r="Q88" s="12"/>
      <c r="R88" s="12"/>
      <c r="S88" s="12"/>
      <c r="T88" s="12"/>
      <c r="U88" s="2">
        <f t="shared" si="18"/>
      </c>
      <c r="V88" s="4">
        <f t="shared" si="19"/>
      </c>
      <c r="W88" s="12"/>
      <c r="X88" s="12"/>
      <c r="Y88" s="12"/>
      <c r="Z88" s="12"/>
      <c r="AA88" s="2">
        <f t="shared" si="20"/>
      </c>
      <c r="AB88" s="4">
        <f t="shared" si="21"/>
      </c>
      <c r="AC88" s="2">
        <f t="shared" si="22"/>
      </c>
      <c r="AD88" s="5">
        <f t="shared" si="23"/>
      </c>
      <c r="AE88" s="2"/>
      <c r="AF88" s="6"/>
    </row>
    <row r="89" spans="1:32" ht="15">
      <c r="A89" s="9"/>
      <c r="B89" s="10"/>
      <c r="C89" s="10"/>
      <c r="D89" s="3">
        <f>IF(C89="","",IF(E89="","",IF(E89="M",IF(C89&lt;Tableaux!$A$2,Tableaux!$B$2,IF(E89&gt;Tableaux!$A$274,Tableaux!$B$274,VLOOKUP(C89,Tableaux!$A$2:$B$274,2))),IF(E89="F",IF(C89&lt;Tableaux!$A$2,Tableaux!$C$2,IF(C89&gt;Tableaux!$A$162,Tableaux!$C$162,VLOOKUP(C89,Tableaux!$A$2:$C$162,3))),"ERREUR"))))</f>
      </c>
      <c r="E89" s="11"/>
      <c r="F89" s="10"/>
      <c r="G89" s="2">
        <f>IF(B89="","",IF(F89="","",IF(F89="Y","Open",IF(F89="N",VLOOKUP(B89,Tableaux!$G$2:$H$68,2),"ERREUR"))))</f>
      </c>
      <c r="H89" s="2">
        <f>IF(C89="","",IF(E89="","",IF(E89="M",IF(C89&lt;Tableaux!$A$2,Tableaux!$D$2,IF(C89&gt;Tableaux!$A$274,Tableaux!$D$274,VLOOKUP(C89,Tableaux!$A$2:$E$274,4))),IF(E89="F",IF(C89&lt;Tableaux!$A$2,Tableaux!$E$2,IF(C89&gt;Tableaux!$A$162,Tableaux!$E$162,VLOOKUP(C89,Tableaux!$A$2:$E$162,5))),"ERREUR"))))</f>
      </c>
      <c r="I89" s="2"/>
      <c r="J89" s="12"/>
      <c r="K89" s="12"/>
      <c r="L89" s="12"/>
      <c r="M89" s="12"/>
      <c r="N89" s="12"/>
      <c r="O89" s="2">
        <f t="shared" si="16"/>
      </c>
      <c r="P89" s="4">
        <f t="shared" si="17"/>
      </c>
      <c r="Q89" s="12"/>
      <c r="R89" s="12"/>
      <c r="S89" s="12"/>
      <c r="T89" s="12"/>
      <c r="U89" s="2">
        <f t="shared" si="18"/>
      </c>
      <c r="V89" s="4">
        <f t="shared" si="19"/>
      </c>
      <c r="W89" s="12"/>
      <c r="X89" s="12"/>
      <c r="Y89" s="12"/>
      <c r="Z89" s="12"/>
      <c r="AA89" s="2">
        <f t="shared" si="20"/>
      </c>
      <c r="AB89" s="4">
        <f t="shared" si="21"/>
      </c>
      <c r="AC89" s="2">
        <f t="shared" si="22"/>
      </c>
      <c r="AD89" s="5">
        <f t="shared" si="23"/>
      </c>
      <c r="AE89" s="2"/>
      <c r="AF89" s="6"/>
    </row>
    <row r="90" spans="1:32" ht="15">
      <c r="A90" s="9"/>
      <c r="B90" s="10"/>
      <c r="C90" s="10"/>
      <c r="D90" s="3">
        <f>IF(C90="","",IF(E90="","",IF(E90="M",IF(C90&lt;Tableaux!$A$2,Tableaux!$B$2,IF(E90&gt;Tableaux!$A$274,Tableaux!$B$274,VLOOKUP(C90,Tableaux!$A$2:$B$274,2))),IF(E90="F",IF(C90&lt;Tableaux!$A$2,Tableaux!$C$2,IF(C90&gt;Tableaux!$A$162,Tableaux!$C$162,VLOOKUP(C90,Tableaux!$A$2:$C$162,3))),"ERREUR"))))</f>
      </c>
      <c r="E90" s="11"/>
      <c r="F90" s="10"/>
      <c r="G90" s="2">
        <f>IF(B90="","",IF(F90="","",IF(F90="Y","Open",IF(F90="N",VLOOKUP(B90,Tableaux!$G$2:$H$68,2),"ERREUR"))))</f>
      </c>
      <c r="H90" s="2">
        <f>IF(C90="","",IF(E90="","",IF(E90="M",IF(C90&lt;Tableaux!$A$2,Tableaux!$D$2,IF(C90&gt;Tableaux!$A$274,Tableaux!$D$274,VLOOKUP(C90,Tableaux!$A$2:$E$274,4))),IF(E90="F",IF(C90&lt;Tableaux!$A$2,Tableaux!$E$2,IF(C90&gt;Tableaux!$A$162,Tableaux!$E$162,VLOOKUP(C90,Tableaux!$A$2:$E$162,5))),"ERREUR"))))</f>
      </c>
      <c r="I90" s="2"/>
      <c r="J90" s="12"/>
      <c r="K90" s="12"/>
      <c r="L90" s="12"/>
      <c r="M90" s="12"/>
      <c r="N90" s="12"/>
      <c r="O90" s="2"/>
      <c r="P90" s="4"/>
      <c r="Q90" s="12"/>
      <c r="R90" s="12"/>
      <c r="S90" s="12"/>
      <c r="T90" s="12"/>
      <c r="U90" s="2"/>
      <c r="V90" s="4"/>
      <c r="W90" s="12"/>
      <c r="X90" s="12"/>
      <c r="Y90" s="12"/>
      <c r="Z90" s="12"/>
      <c r="AA90" s="2">
        <f t="shared" si="20"/>
      </c>
      <c r="AB90" s="4">
        <f t="shared" si="21"/>
      </c>
      <c r="AC90" s="2">
        <f t="shared" si="22"/>
      </c>
      <c r="AD90" s="5">
        <f t="shared" si="23"/>
      </c>
      <c r="AE90" s="2"/>
      <c r="AF90" s="6"/>
    </row>
    <row r="91" spans="1:32" ht="15">
      <c r="A91" s="9"/>
      <c r="B91" s="10"/>
      <c r="C91" s="10"/>
      <c r="D91" s="3">
        <f>IF(C91="","",IF(E91="","",IF(E91="M",IF(C91&lt;Tableaux!$A$2,Tableaux!$B$2,IF(E91&gt;Tableaux!$A$274,Tableaux!$B$274,VLOOKUP(C91,Tableaux!$A$2:$B$274,2))),IF(E91="F",IF(C91&lt;Tableaux!$A$2,Tableaux!$C$2,IF(C91&gt;Tableaux!$A$162,Tableaux!$C$162,VLOOKUP(C91,Tableaux!$A$2:$C$162,3))),"ERREUR"))))</f>
      </c>
      <c r="E91" s="11"/>
      <c r="F91" s="11"/>
      <c r="G91" s="2">
        <f>IF(B91="","",IF(F91="","",IF(F91="Y","Open",IF(F91="N",VLOOKUP(B91,Tableaux!$G$2:$H$68,2),"ERREUR"))))</f>
      </c>
      <c r="H91" s="2">
        <f>IF(C91="","",IF(E91="","",IF(E91="M",IF(C91&lt;Tableaux!$A$2,Tableaux!$D$2,IF(C91&gt;Tableaux!$A$274,Tableaux!$D$274,VLOOKUP(C91,Tableaux!$A$2:$E$274,4))),IF(E91="F",IF(C91&lt;Tableaux!$A$2,Tableaux!$E$2,IF(C91&gt;Tableaux!$A$162,Tableaux!$E$162,VLOOKUP(C91,Tableaux!$A$2:$E$162,5))),"ERREUR"))))</f>
      </c>
      <c r="I91" s="2"/>
      <c r="J91" s="12"/>
      <c r="K91" s="12"/>
      <c r="L91" s="12"/>
      <c r="M91" s="12"/>
      <c r="N91" s="12"/>
      <c r="O91" s="2">
        <f aca="true" t="shared" si="24" ref="O91:O113">IF(K91="",IF(L91="",IF(M91="","",MAX(K91:M91)),MAX(K91:M91)),MAX(K91:M91))</f>
      </c>
      <c r="P91" s="4">
        <f aca="true" t="shared" si="25" ref="P91:P113">IF(O91="","",O91*D91)</f>
      </c>
      <c r="Q91" s="12"/>
      <c r="R91" s="12"/>
      <c r="S91" s="12"/>
      <c r="T91" s="12"/>
      <c r="U91" s="2">
        <f aca="true" t="shared" si="26" ref="U91:U113">IF(Q91="",IF(R91="",IF(S91="","",MAX(Q91:S91)),MAX(Q91:S91)),MAX(Q91:S91))</f>
      </c>
      <c r="V91" s="4">
        <f aca="true" t="shared" si="27" ref="V91:V113">IF(U91="","",U91*D91)</f>
      </c>
      <c r="W91" s="12"/>
      <c r="X91" s="12"/>
      <c r="Y91" s="12"/>
      <c r="Z91" s="12"/>
      <c r="AA91" s="2">
        <f t="shared" si="20"/>
      </c>
      <c r="AB91" s="4">
        <f t="shared" si="21"/>
      </c>
      <c r="AC91" s="2">
        <f t="shared" si="22"/>
      </c>
      <c r="AD91" s="5">
        <f t="shared" si="23"/>
      </c>
      <c r="AE91" s="2"/>
      <c r="AF91" s="6"/>
    </row>
    <row r="92" spans="1:32" ht="15">
      <c r="A92" s="9"/>
      <c r="B92" s="10"/>
      <c r="C92" s="10"/>
      <c r="D92" s="3">
        <f>IF(C92="","",IF(E92="","",IF(E92="M",IF(C92&lt;Tableaux!$A$2,Tableaux!$B$2,IF(E92&gt;Tableaux!$A$274,Tableaux!$B$274,VLOOKUP(C92,Tableaux!$A$2:$B$274,2))),IF(E92="F",IF(C92&lt;Tableaux!$A$2,Tableaux!$C$2,IF(C92&gt;Tableaux!$A$162,Tableaux!$C$162,VLOOKUP(C92,Tableaux!$A$2:$C$162,3))),"ERREUR"))))</f>
      </c>
      <c r="E92" s="11"/>
      <c r="F92" s="10"/>
      <c r="G92" s="2">
        <f>IF(B92="","",IF(F92="","",IF(F92="Y","Open",IF(F92="N",VLOOKUP(B92,Tableaux!$G$2:$H$68,2),"ERREUR"))))</f>
      </c>
      <c r="H92" s="2">
        <f>IF(C92="","",IF(E92="","",IF(E92="M",IF(C92&lt;Tableaux!$A$2,Tableaux!$D$2,IF(C92&gt;Tableaux!$A$274,Tableaux!$D$274,VLOOKUP(C92,Tableaux!$A$2:$E$274,4))),IF(E92="F",IF(C92&lt;Tableaux!$A$2,Tableaux!$E$2,IF(C92&gt;Tableaux!$A$162,Tableaux!$E$162,VLOOKUP(C92,Tableaux!$A$2:$E$162,5))),"ERREUR"))))</f>
      </c>
      <c r="I92" s="2"/>
      <c r="J92" s="12"/>
      <c r="K92" s="12"/>
      <c r="L92" s="12"/>
      <c r="M92" s="12"/>
      <c r="N92" s="12"/>
      <c r="O92" s="2">
        <f t="shared" si="24"/>
      </c>
      <c r="P92" s="4">
        <f t="shared" si="25"/>
      </c>
      <c r="Q92" s="12"/>
      <c r="R92" s="12"/>
      <c r="S92" s="12"/>
      <c r="T92" s="12"/>
      <c r="U92" s="2">
        <f t="shared" si="26"/>
      </c>
      <c r="V92" s="4">
        <f t="shared" si="27"/>
      </c>
      <c r="W92" s="12"/>
      <c r="X92" s="12"/>
      <c r="Y92" s="12"/>
      <c r="Z92" s="12"/>
      <c r="AA92" s="2">
        <f t="shared" si="20"/>
      </c>
      <c r="AB92" s="4">
        <f t="shared" si="21"/>
      </c>
      <c r="AC92" s="2">
        <f t="shared" si="22"/>
      </c>
      <c r="AD92" s="5">
        <f t="shared" si="23"/>
      </c>
      <c r="AE92" s="2"/>
      <c r="AF92" s="6"/>
    </row>
    <row r="93" spans="1:32" ht="15">
      <c r="A93" s="9"/>
      <c r="B93" s="10"/>
      <c r="C93" s="10"/>
      <c r="D93" s="3">
        <f>IF(C93="","",IF(E93="","",IF(E93="M",IF(C93&lt;Tableaux!$A$2,Tableaux!$B$2,IF(E93&gt;Tableaux!$A$274,Tableaux!$B$274,VLOOKUP(C93,Tableaux!$A$2:$B$274,2))),IF(E93="F",IF(C93&lt;Tableaux!$A$2,Tableaux!$C$2,IF(C93&gt;Tableaux!$A$162,Tableaux!$C$162,VLOOKUP(C93,Tableaux!$A$2:$C$162,3))),"ERREUR"))))</f>
      </c>
      <c r="E93" s="11"/>
      <c r="F93" s="10"/>
      <c r="G93" s="2">
        <f>IF(B93="","",IF(F93="","",IF(F93="Y","Open",IF(F93="N",VLOOKUP(B93,Tableaux!$G$2:$H$68,2),"ERREUR"))))</f>
      </c>
      <c r="H93" s="2">
        <f>IF(C93="","",IF(E93="","",IF(E93="M",IF(C93&lt;Tableaux!$A$2,Tableaux!$D$2,IF(C93&gt;Tableaux!$A$274,Tableaux!$D$274,VLOOKUP(C93,Tableaux!$A$2:$E$274,4))),IF(E93="F",IF(C93&lt;Tableaux!$A$2,Tableaux!$E$2,IF(C93&gt;Tableaux!$A$162,Tableaux!$E$162,VLOOKUP(C93,Tableaux!$A$2:$E$162,5))),"ERREUR"))))</f>
      </c>
      <c r="I93" s="2"/>
      <c r="J93" s="12"/>
      <c r="K93" s="12"/>
      <c r="L93" s="12"/>
      <c r="M93" s="12"/>
      <c r="N93" s="12"/>
      <c r="O93" s="2">
        <f t="shared" si="24"/>
      </c>
      <c r="P93" s="4">
        <f t="shared" si="25"/>
      </c>
      <c r="Q93" s="12"/>
      <c r="R93" s="12"/>
      <c r="S93" s="12"/>
      <c r="T93" s="12"/>
      <c r="U93" s="2">
        <f t="shared" si="26"/>
      </c>
      <c r="V93" s="4">
        <f t="shared" si="27"/>
      </c>
      <c r="W93" s="12"/>
      <c r="X93" s="12"/>
      <c r="Y93" s="12"/>
      <c r="Z93" s="12"/>
      <c r="AA93" s="2">
        <f t="shared" si="20"/>
      </c>
      <c r="AB93" s="4">
        <f t="shared" si="21"/>
      </c>
      <c r="AC93" s="2">
        <f t="shared" si="22"/>
      </c>
      <c r="AD93" s="5">
        <f t="shared" si="23"/>
      </c>
      <c r="AE93" s="2"/>
      <c r="AF93" s="6"/>
    </row>
    <row r="94" spans="1:32" ht="15">
      <c r="A94" s="9"/>
      <c r="B94" s="10"/>
      <c r="C94" s="10"/>
      <c r="D94" s="3">
        <f>IF(C94="","",IF(E94="","",IF(E94="M",IF(C94&lt;Tableaux!$A$2,Tableaux!$B$2,IF(E94&gt;Tableaux!$A$274,Tableaux!$B$274,VLOOKUP(C94,Tableaux!$A$2:$B$274,2))),IF(E94="F",IF(C94&lt;Tableaux!$A$2,Tableaux!$C$2,IF(C94&gt;Tableaux!$A$162,Tableaux!$C$162,VLOOKUP(C94,Tableaux!$A$2:$C$162,3))),"ERREUR"))))</f>
      </c>
      <c r="E94" s="11"/>
      <c r="F94" s="10"/>
      <c r="G94" s="2">
        <f>IF(B94="","",IF(F94="","",IF(F94="Y","Open",IF(F94="N",VLOOKUP(B94,Tableaux!$G$2:$H$68,2),"ERREUR"))))</f>
      </c>
      <c r="H94" s="2">
        <f>IF(C94="","",IF(E94="","",IF(E94="M",IF(C94&lt;Tableaux!$A$2,Tableaux!$D$2,IF(C94&gt;Tableaux!$A$274,Tableaux!$D$274,VLOOKUP(C94,Tableaux!$A$2:$E$274,4))),IF(E94="F",IF(C94&lt;Tableaux!$A$2,Tableaux!$E$2,IF(C94&gt;Tableaux!$A$162,Tableaux!$E$162,VLOOKUP(C94,Tableaux!$A$2:$E$162,5))),"ERREUR"))))</f>
      </c>
      <c r="I94" s="2"/>
      <c r="J94" s="12"/>
      <c r="K94" s="12"/>
      <c r="L94" s="12"/>
      <c r="M94" s="12"/>
      <c r="N94" s="12"/>
      <c r="O94" s="2">
        <f t="shared" si="24"/>
      </c>
      <c r="P94" s="4">
        <f t="shared" si="25"/>
      </c>
      <c r="Q94" s="12"/>
      <c r="R94" s="12"/>
      <c r="S94" s="12"/>
      <c r="T94" s="12"/>
      <c r="U94" s="2">
        <f t="shared" si="26"/>
      </c>
      <c r="V94" s="4">
        <f t="shared" si="27"/>
      </c>
      <c r="W94" s="12"/>
      <c r="X94" s="12"/>
      <c r="Y94" s="12"/>
      <c r="Z94" s="12"/>
      <c r="AA94" s="2">
        <f t="shared" si="20"/>
      </c>
      <c r="AB94" s="4">
        <f t="shared" si="21"/>
      </c>
      <c r="AC94" s="2">
        <f t="shared" si="22"/>
      </c>
      <c r="AD94" s="5">
        <f t="shared" si="23"/>
      </c>
      <c r="AE94" s="2"/>
      <c r="AF94" s="6"/>
    </row>
    <row r="95" spans="1:32" ht="15">
      <c r="A95" s="9"/>
      <c r="B95" s="10"/>
      <c r="C95" s="10"/>
      <c r="D95" s="3">
        <f>IF(C95="","",IF(E95="","",IF(E95="M",IF(C95&lt;Tableaux!$A$2,Tableaux!$B$2,IF(E95&gt;Tableaux!$A$274,Tableaux!$B$274,VLOOKUP(C95,Tableaux!$A$2:$B$274,2))),IF(E95="F",IF(C95&lt;Tableaux!$A$2,Tableaux!$C$2,IF(C95&gt;Tableaux!$A$162,Tableaux!$C$162,VLOOKUP(C95,Tableaux!$A$2:$C$162,3))),"ERREUR"))))</f>
      </c>
      <c r="E95" s="11"/>
      <c r="F95" s="11"/>
      <c r="G95" s="2">
        <f>IF(B95="","",IF(F95="","",IF(F95="Y","Open",IF(F95="N",VLOOKUP(B95,Tableaux!$G$2:$H$68,2),"ERREUR"))))</f>
      </c>
      <c r="H95" s="2">
        <f>IF(C95="","",IF(E95="","",IF(E95="M",IF(C95&lt;Tableaux!$A$2,Tableaux!$D$2,IF(C95&gt;Tableaux!$A$274,Tableaux!$D$274,VLOOKUP(C95,Tableaux!$A$2:$E$274,4))),IF(E95="F",IF(C95&lt;Tableaux!$A$2,Tableaux!$E$2,IF(C95&gt;Tableaux!$A$162,Tableaux!$E$162,VLOOKUP(C95,Tableaux!$A$2:$E$162,5))),"ERREUR"))))</f>
      </c>
      <c r="I95" s="2"/>
      <c r="J95" s="12"/>
      <c r="K95" s="12"/>
      <c r="L95" s="12"/>
      <c r="M95" s="12"/>
      <c r="N95" s="12"/>
      <c r="O95" s="2">
        <f t="shared" si="24"/>
      </c>
      <c r="P95" s="4">
        <f t="shared" si="25"/>
      </c>
      <c r="Q95" s="12"/>
      <c r="R95" s="12"/>
      <c r="S95" s="12"/>
      <c r="T95" s="12"/>
      <c r="U95" s="2">
        <f t="shared" si="26"/>
      </c>
      <c r="V95" s="4">
        <f t="shared" si="27"/>
      </c>
      <c r="W95" s="12"/>
      <c r="X95" s="12"/>
      <c r="Y95" s="12"/>
      <c r="Z95" s="12"/>
      <c r="AA95" s="2">
        <f t="shared" si="20"/>
      </c>
      <c r="AB95" s="4">
        <f t="shared" si="21"/>
      </c>
      <c r="AC95" s="2">
        <f t="shared" si="22"/>
      </c>
      <c r="AD95" s="5">
        <f t="shared" si="23"/>
      </c>
      <c r="AE95" s="2"/>
      <c r="AF95" s="6"/>
    </row>
    <row r="96" spans="1:32" ht="15">
      <c r="A96" s="9"/>
      <c r="B96" s="10"/>
      <c r="C96" s="10"/>
      <c r="D96" s="3">
        <f>IF(C96="","",IF(E96="","",IF(E96="M",IF(C96&lt;Tableaux!$A$2,Tableaux!$B$2,IF(E96&gt;Tableaux!$A$274,Tableaux!$B$274,VLOOKUP(C96,Tableaux!$A$2:$B$274,2))),IF(E96="F",IF(C96&lt;Tableaux!$A$2,Tableaux!$C$2,IF(C96&gt;Tableaux!$A$162,Tableaux!$C$162,VLOOKUP(C96,Tableaux!$A$2:$C$162,3))),"ERREUR"))))</f>
      </c>
      <c r="E96" s="10"/>
      <c r="F96" s="10"/>
      <c r="G96" s="2">
        <f>IF(B96="","",IF(F96="","",IF(F96="Y","Open",IF(F96="N",VLOOKUP(B96,Tableaux!$G$2:$H$68,2),"ERREUR"))))</f>
      </c>
      <c r="H96" s="2">
        <f>IF(C96="","",IF(E96="","",IF(E96="M",IF(C96&lt;Tableaux!$A$2,Tableaux!$D$2,IF(C96&gt;Tableaux!$A$274,Tableaux!$D$274,VLOOKUP(C96,Tableaux!$A$2:$E$274,4))),IF(E96="F",IF(C96&lt;Tableaux!$A$2,Tableaux!$E$2,IF(C96&gt;Tableaux!$A$162,Tableaux!$E$162,VLOOKUP(C96,Tableaux!$A$2:$E$162,5))),"ERREUR"))))</f>
      </c>
      <c r="I96" s="2"/>
      <c r="J96" s="12"/>
      <c r="K96" s="12"/>
      <c r="L96" s="12"/>
      <c r="M96" s="12"/>
      <c r="N96" s="12"/>
      <c r="O96" s="2">
        <f t="shared" si="24"/>
      </c>
      <c r="P96" s="4">
        <f t="shared" si="25"/>
      </c>
      <c r="Q96" s="12"/>
      <c r="R96" s="12"/>
      <c r="S96" s="12"/>
      <c r="T96" s="12"/>
      <c r="U96" s="2">
        <f t="shared" si="26"/>
      </c>
      <c r="V96" s="4">
        <f t="shared" si="27"/>
      </c>
      <c r="W96" s="12"/>
      <c r="X96" s="12"/>
      <c r="Y96" s="12"/>
      <c r="Z96" s="12"/>
      <c r="AA96" s="2">
        <f t="shared" si="20"/>
      </c>
      <c r="AB96" s="4">
        <f t="shared" si="21"/>
      </c>
      <c r="AC96" s="2">
        <f t="shared" si="22"/>
      </c>
      <c r="AD96" s="5">
        <f t="shared" si="23"/>
      </c>
      <c r="AE96" s="2"/>
      <c r="AF96" s="6"/>
    </row>
    <row r="97" spans="1:32" ht="15">
      <c r="A97" s="9"/>
      <c r="B97" s="10"/>
      <c r="C97" s="10"/>
      <c r="D97" s="3">
        <f>IF(C97="","",IF(E97="","",IF(E97="M",IF(C97&lt;Tableaux!$A$2,Tableaux!$B$2,IF(E97&gt;Tableaux!$A$274,Tableaux!$B$274,VLOOKUP(C97,Tableaux!$A$2:$B$274,2))),IF(E97="F",IF(C97&lt;Tableaux!$A$2,Tableaux!$C$2,IF(C97&gt;Tableaux!$A$162,Tableaux!$C$162,VLOOKUP(C97,Tableaux!$A$2:$C$162,3))),"ERREUR"))))</f>
      </c>
      <c r="E97" s="10"/>
      <c r="F97" s="10"/>
      <c r="G97" s="2">
        <f>IF(B97="","",IF(F97="","",IF(F97="Y","Open",IF(F97="N",VLOOKUP(B97,Tableaux!$G$2:$H$68,2),"ERREUR"))))</f>
      </c>
      <c r="H97" s="2">
        <f>IF(C97="","",IF(E97="","",IF(E97="M",IF(C97&lt;Tableaux!$A$2,Tableaux!$D$2,IF(C97&gt;Tableaux!$A$274,Tableaux!$D$274,VLOOKUP(C97,Tableaux!$A$2:$E$274,4))),IF(E97="F",IF(C97&lt;Tableaux!$A$2,Tableaux!$E$2,IF(C97&gt;Tableaux!$A$162,Tableaux!$E$162,VLOOKUP(C97,Tableaux!$A$2:$E$162,5))),"ERREUR"))))</f>
      </c>
      <c r="I97" s="2"/>
      <c r="J97" s="12"/>
      <c r="K97" s="12"/>
      <c r="L97" s="12"/>
      <c r="M97" s="12"/>
      <c r="N97" s="12"/>
      <c r="O97" s="2">
        <f t="shared" si="24"/>
      </c>
      <c r="P97" s="4">
        <f t="shared" si="25"/>
      </c>
      <c r="Q97" s="12"/>
      <c r="R97" s="12"/>
      <c r="S97" s="12"/>
      <c r="T97" s="12"/>
      <c r="U97" s="2">
        <f t="shared" si="26"/>
      </c>
      <c r="V97" s="4">
        <f t="shared" si="27"/>
      </c>
      <c r="W97" s="12"/>
      <c r="X97" s="12"/>
      <c r="Y97" s="12"/>
      <c r="Z97" s="12"/>
      <c r="AA97" s="2">
        <f t="shared" si="20"/>
      </c>
      <c r="AB97" s="4">
        <f t="shared" si="21"/>
      </c>
      <c r="AC97" s="2">
        <f t="shared" si="22"/>
      </c>
      <c r="AD97" s="5">
        <f t="shared" si="23"/>
      </c>
      <c r="AE97" s="2"/>
      <c r="AF97" s="6"/>
    </row>
    <row r="98" spans="1:32" ht="15">
      <c r="A98" s="9"/>
      <c r="B98" s="10"/>
      <c r="C98" s="10"/>
      <c r="D98" s="3">
        <f>IF(C98="","",IF(E98="","",IF(E98="M",IF(C98&lt;Tableaux!$A$2,Tableaux!$B$2,IF(E98&gt;Tableaux!$A$274,Tableaux!$B$274,VLOOKUP(C98,Tableaux!$A$2:$B$274,2))),IF(E98="F",IF(C98&lt;Tableaux!$A$2,Tableaux!$C$2,IF(C98&gt;Tableaux!$A$162,Tableaux!$C$162,VLOOKUP(C98,Tableaux!$A$2:$C$162,3))),"ERREUR"))))</f>
      </c>
      <c r="E98" s="10"/>
      <c r="F98" s="10"/>
      <c r="G98" s="2">
        <f>IF(B98="","",IF(F98="","",IF(F98="Y","Open",IF(F98="N",VLOOKUP(B98,Tableaux!$G$2:$H$68,2),"ERREUR"))))</f>
      </c>
      <c r="H98" s="2">
        <f>IF(C98="","",IF(E98="","",IF(E98="M",IF(C98&lt;Tableaux!$A$2,Tableaux!$D$2,IF(C98&gt;Tableaux!$A$274,Tableaux!$D$274,VLOOKUP(C98,Tableaux!$A$2:$E$274,4))),IF(E98="F",IF(C98&lt;Tableaux!$A$2,Tableaux!$E$2,IF(C98&gt;Tableaux!$A$162,Tableaux!$E$162,VLOOKUP(C98,Tableaux!$A$2:$E$162,5))),"ERREUR"))))</f>
      </c>
      <c r="I98" s="2"/>
      <c r="J98" s="12"/>
      <c r="K98" s="12"/>
      <c r="L98" s="12"/>
      <c r="M98" s="12"/>
      <c r="N98" s="12"/>
      <c r="O98" s="2">
        <f t="shared" si="24"/>
      </c>
      <c r="P98" s="4">
        <f t="shared" si="25"/>
      </c>
      <c r="Q98" s="12"/>
      <c r="R98" s="12"/>
      <c r="S98" s="12"/>
      <c r="T98" s="12"/>
      <c r="U98" s="2">
        <f t="shared" si="26"/>
      </c>
      <c r="V98" s="4">
        <f t="shared" si="27"/>
      </c>
      <c r="W98" s="12"/>
      <c r="X98" s="12"/>
      <c r="Y98" s="12"/>
      <c r="Z98" s="12"/>
      <c r="AA98" s="2">
        <f t="shared" si="20"/>
      </c>
      <c r="AB98" s="4">
        <f t="shared" si="21"/>
      </c>
      <c r="AC98" s="2">
        <f t="shared" si="22"/>
      </c>
      <c r="AD98" s="5">
        <f t="shared" si="23"/>
      </c>
      <c r="AE98" s="2"/>
      <c r="AF98" s="6"/>
    </row>
    <row r="99" spans="1:32" ht="15">
      <c r="A99" s="9"/>
      <c r="B99" s="10"/>
      <c r="C99" s="10"/>
      <c r="D99" s="3">
        <f>IF(C99="","",IF(E99="","",IF(E99="M",IF(C99&lt;Tableaux!$A$2,Tableaux!$B$2,IF(E99&gt;Tableaux!$A$274,Tableaux!$B$274,VLOOKUP(C99,Tableaux!$A$2:$B$274,2))),IF(E99="F",IF(C99&lt;Tableaux!$A$2,Tableaux!$C$2,IF(C99&gt;Tableaux!$A$162,Tableaux!$C$162,VLOOKUP(C99,Tableaux!$A$2:$C$162,3))),"ERREUR"))))</f>
      </c>
      <c r="E99" s="11"/>
      <c r="F99" s="10"/>
      <c r="G99" s="2">
        <f>IF(B99="","",IF(F99="","",IF(F99="Y","Open",IF(F99="N",VLOOKUP(B99,Tableaux!$G$2:$H$68,2),"ERREUR"))))</f>
      </c>
      <c r="H99" s="2">
        <f>IF(C99="","",IF(E99="","",IF(E99="M",IF(C99&lt;Tableaux!$A$2,Tableaux!$D$2,IF(C99&gt;Tableaux!$A$274,Tableaux!$D$274,VLOOKUP(C99,Tableaux!$A$2:$E$274,4))),IF(E99="F",IF(C99&lt;Tableaux!$A$2,Tableaux!$E$2,IF(C99&gt;Tableaux!$A$162,Tableaux!$E$162,VLOOKUP(C99,Tableaux!$A$2:$E$162,5))),"ERREUR"))))</f>
      </c>
      <c r="I99" s="2"/>
      <c r="J99" s="12"/>
      <c r="K99" s="12"/>
      <c r="L99" s="12"/>
      <c r="M99" s="12"/>
      <c r="N99" s="12"/>
      <c r="O99" s="2">
        <f t="shared" si="24"/>
      </c>
      <c r="P99" s="4">
        <f t="shared" si="25"/>
      </c>
      <c r="Q99" s="12"/>
      <c r="R99" s="12"/>
      <c r="S99" s="12"/>
      <c r="T99" s="12"/>
      <c r="U99" s="2">
        <f t="shared" si="26"/>
      </c>
      <c r="V99" s="4">
        <f t="shared" si="27"/>
      </c>
      <c r="W99" s="12"/>
      <c r="X99" s="12"/>
      <c r="Y99" s="12"/>
      <c r="Z99" s="12"/>
      <c r="AA99" s="2">
        <f t="shared" si="20"/>
      </c>
      <c r="AB99" s="4">
        <f t="shared" si="21"/>
      </c>
      <c r="AC99" s="2">
        <f t="shared" si="22"/>
      </c>
      <c r="AD99" s="5">
        <f t="shared" si="23"/>
      </c>
      <c r="AE99" s="2"/>
      <c r="AF99" s="6"/>
    </row>
    <row r="100" spans="1:32" ht="15">
      <c r="A100" s="9"/>
      <c r="B100" s="10"/>
      <c r="C100" s="10"/>
      <c r="D100" s="3">
        <f>IF(C100="","",IF(E100="","",IF(E100="M",IF(C100&lt;Tableaux!$A$2,Tableaux!$B$2,IF(E100&gt;Tableaux!$A$274,Tableaux!$B$274,VLOOKUP(C100,Tableaux!$A$2:$B$274,2))),IF(E100="F",IF(C100&lt;Tableaux!$A$2,Tableaux!$C$2,IF(C100&gt;Tableaux!$A$162,Tableaux!$C$162,VLOOKUP(C100,Tableaux!$A$2:$C$162,3))),"ERREUR"))))</f>
      </c>
      <c r="E100" s="10"/>
      <c r="F100" s="10"/>
      <c r="G100" s="2">
        <f>IF(B100="","",IF(F100="","",IF(F100="Y","Open",IF(F100="N",VLOOKUP(B100,Tableaux!$G$2:$H$68,2),"ERREUR"))))</f>
      </c>
      <c r="H100" s="2">
        <f>IF(C100="","",IF(E100="","",IF(E100="M",IF(C100&lt;Tableaux!$A$2,Tableaux!$D$2,IF(C100&gt;Tableaux!$A$274,Tableaux!$D$274,VLOOKUP(C100,Tableaux!$A$2:$E$274,4))),IF(E100="F",IF(C100&lt;Tableaux!$A$2,Tableaux!$E$2,IF(C100&gt;Tableaux!$A$162,Tableaux!$E$162,VLOOKUP(C100,Tableaux!$A$2:$E$162,5))),"ERREUR"))))</f>
      </c>
      <c r="I100" s="2"/>
      <c r="J100" s="12"/>
      <c r="K100" s="12"/>
      <c r="L100" s="12"/>
      <c r="M100" s="12"/>
      <c r="N100" s="12"/>
      <c r="O100" s="2">
        <f t="shared" si="24"/>
      </c>
      <c r="P100" s="4">
        <f t="shared" si="25"/>
      </c>
      <c r="Q100" s="12"/>
      <c r="R100" s="12"/>
      <c r="S100" s="12"/>
      <c r="T100" s="12"/>
      <c r="U100" s="2">
        <f t="shared" si="26"/>
      </c>
      <c r="V100" s="4">
        <f t="shared" si="27"/>
      </c>
      <c r="W100" s="12"/>
      <c r="X100" s="12"/>
      <c r="Y100" s="12"/>
      <c r="Z100" s="12"/>
      <c r="AA100" s="2">
        <f t="shared" si="20"/>
      </c>
      <c r="AB100" s="4">
        <f t="shared" si="21"/>
      </c>
      <c r="AC100" s="2">
        <f t="shared" si="22"/>
      </c>
      <c r="AD100" s="5">
        <f t="shared" si="23"/>
      </c>
      <c r="AE100" s="2"/>
      <c r="AF100" s="6"/>
    </row>
    <row r="101" spans="1:32" ht="15">
      <c r="A101" s="9"/>
      <c r="B101" s="10"/>
      <c r="C101" s="10"/>
      <c r="D101" s="3">
        <f>IF(C101="","",IF(E101="","",IF(E101="M",IF(C101&lt;Tableaux!$A$2,Tableaux!$B$2,IF(E101&gt;Tableaux!$A$274,Tableaux!$B$274,VLOOKUP(C101,Tableaux!$A$2:$B$274,2))),IF(E101="F",IF(C101&lt;Tableaux!$A$2,Tableaux!$C$2,IF(C101&gt;Tableaux!$A$162,Tableaux!$C$162,VLOOKUP(C101,Tableaux!$A$2:$C$162,3))),"ERREUR"))))</f>
      </c>
      <c r="E101" s="11"/>
      <c r="F101" s="10"/>
      <c r="G101" s="2">
        <f>IF(B101="","",IF(F101="","",IF(F101="Y","Open",IF(F101="N",VLOOKUP(B101,Tableaux!$G$2:$H$68,2),"ERREUR"))))</f>
      </c>
      <c r="H101" s="2">
        <f>IF(C101="","",IF(E101="","",IF(E101="M",IF(C101&lt;Tableaux!$A$2,Tableaux!$D$2,IF(C101&gt;Tableaux!$A$274,Tableaux!$D$274,VLOOKUP(C101,Tableaux!$A$2:$E$274,4))),IF(E101="F",IF(C101&lt;Tableaux!$A$2,Tableaux!$E$2,IF(C101&gt;Tableaux!$A$162,Tableaux!$E$162,VLOOKUP(C101,Tableaux!$A$2:$E$162,5))),"ERREUR"))))</f>
      </c>
      <c r="I101" s="2"/>
      <c r="J101" s="12"/>
      <c r="K101" s="12"/>
      <c r="L101" s="12"/>
      <c r="M101" s="12"/>
      <c r="N101" s="12"/>
      <c r="O101" s="2">
        <f t="shared" si="24"/>
      </c>
      <c r="P101" s="4">
        <f t="shared" si="25"/>
      </c>
      <c r="Q101" s="12"/>
      <c r="R101" s="12"/>
      <c r="S101" s="12"/>
      <c r="T101" s="12"/>
      <c r="U101" s="2">
        <f t="shared" si="26"/>
      </c>
      <c r="V101" s="4">
        <f t="shared" si="27"/>
      </c>
      <c r="W101" s="12"/>
      <c r="X101" s="12"/>
      <c r="Y101" s="12"/>
      <c r="Z101" s="12"/>
      <c r="AA101" s="2">
        <f aca="true" t="shared" si="28" ref="AA101:AA113">IF(W101="",IF(X101="",IF(Y101="","",MAX(W101:Y101)),MAX(W101:Y101)),MAX(W101:Y101))</f>
      </c>
      <c r="AB101" s="4">
        <f>IF(AA101="","",AA101*D101)</f>
      </c>
      <c r="AC101" s="2">
        <f aca="true" t="shared" si="29" ref="AC101:AC113">IF(O101="",IF(U101="",IF(AA101="","",O101+U101+AA101),O101+U101+AA101),O101+U101+AA101)</f>
      </c>
      <c r="AD101" s="5">
        <f>IF(AC101="","",AC101*D101)</f>
      </c>
      <c r="AE101" s="2"/>
      <c r="AF101" s="6"/>
    </row>
    <row r="102" spans="1:32" ht="15">
      <c r="A102" s="9"/>
      <c r="B102" s="10"/>
      <c r="C102" s="10"/>
      <c r="D102" s="3">
        <f>IF(C102="","",IF(E102="","",IF(E102="M",IF(C102&lt;Tableaux!$A$2,Tableaux!$B$2,IF(E102&gt;Tableaux!$A$274,Tableaux!$B$274,VLOOKUP(C102,Tableaux!$A$2:$B$274,2))),IF(E102="F",IF(C102&lt;Tableaux!$A$2,Tableaux!$C$2,IF(C102&gt;Tableaux!$A$162,Tableaux!$C$162,VLOOKUP(C102,Tableaux!$A$2:$C$162,3))),"ERREUR"))))</f>
      </c>
      <c r="E102" s="10"/>
      <c r="F102" s="10"/>
      <c r="G102" s="2">
        <f>IF(B102="","",IF(F102="","",IF(F102="Y","Open",IF(F102="N",VLOOKUP(B102,Tableaux!$G$2:$H$68,2),"ERREUR"))))</f>
      </c>
      <c r="H102" s="2">
        <f>IF(C102="","",IF(E102="","",IF(E102="M",IF(C102&lt;Tableaux!$A$2,Tableaux!$D$2,IF(C102&gt;Tableaux!$A$274,Tableaux!$D$274,VLOOKUP(C102,Tableaux!$A$2:$E$274,4))),IF(E102="F",IF(C102&lt;Tableaux!$A$2,Tableaux!$E$2,IF(C102&gt;Tableaux!$A$162,Tableaux!$E$162,VLOOKUP(C102,Tableaux!$A$2:$E$162,5))),"ERREUR"))))</f>
      </c>
      <c r="I102" s="2"/>
      <c r="J102" s="12"/>
      <c r="K102" s="12"/>
      <c r="L102" s="12"/>
      <c r="M102" s="12"/>
      <c r="N102" s="12"/>
      <c r="O102" s="2">
        <f t="shared" si="24"/>
      </c>
      <c r="P102" s="4">
        <f t="shared" si="25"/>
      </c>
      <c r="Q102" s="12"/>
      <c r="R102" s="12"/>
      <c r="S102" s="12"/>
      <c r="T102" s="12"/>
      <c r="U102" s="2">
        <f t="shared" si="26"/>
      </c>
      <c r="V102" s="4">
        <f t="shared" si="27"/>
      </c>
      <c r="W102" s="12"/>
      <c r="X102" s="12"/>
      <c r="Y102" s="12"/>
      <c r="Z102" s="12"/>
      <c r="AA102" s="2">
        <f t="shared" si="28"/>
      </c>
      <c r="AB102" s="4">
        <f>IF(AA102="","",AA102*D102)</f>
      </c>
      <c r="AC102" s="2">
        <f t="shared" si="29"/>
      </c>
      <c r="AD102" s="5">
        <f>IF(AC102="","",AC102*D102)</f>
      </c>
      <c r="AE102" s="2"/>
      <c r="AF102" s="6"/>
    </row>
    <row r="103" spans="1:32" ht="15">
      <c r="A103" s="9"/>
      <c r="B103" s="10"/>
      <c r="C103" s="10"/>
      <c r="D103" s="3">
        <f>IF(C103="","",IF(E103="","",IF(E103="M",IF(C103&lt;Tableaux!$A$2,Tableaux!$B$2,IF(E103&gt;Tableaux!$A$274,Tableaux!$B$274,VLOOKUP(C103,Tableaux!$A$2:$B$274,2))),IF(E103="F",IF(C103&lt;Tableaux!$A$2,Tableaux!$C$2,IF(C103&gt;Tableaux!$A$162,Tableaux!$C$162,VLOOKUP(C103,Tableaux!$A$2:$C$162,3))),"ERREUR"))))</f>
      </c>
      <c r="E103" s="11"/>
      <c r="F103" s="11"/>
      <c r="G103" s="2">
        <f>IF(B103="","",IF(F103="","",IF(F103="Y","Open",IF(F103="N",VLOOKUP(B103,Tableaux!$G$2:$H$68,2),"ERREUR"))))</f>
      </c>
      <c r="H103" s="2">
        <f>IF(C103="","",IF(E103="","",IF(E103="M",IF(C103&lt;Tableaux!$A$2,Tableaux!$D$2,IF(C103&gt;Tableaux!$A$274,Tableaux!$D$274,VLOOKUP(C103,Tableaux!$A$2:$E$274,4))),IF(E103="F",IF(C103&lt;Tableaux!$A$2,Tableaux!$E$2,IF(C103&gt;Tableaux!$A$162,Tableaux!$E$162,VLOOKUP(C103,Tableaux!$A$2:$E$162,5))),"ERREUR"))))</f>
      </c>
      <c r="I103" s="2"/>
      <c r="J103" s="12"/>
      <c r="K103" s="12"/>
      <c r="L103" s="12"/>
      <c r="M103" s="12"/>
      <c r="N103" s="12"/>
      <c r="O103" s="2">
        <f t="shared" si="24"/>
      </c>
      <c r="P103" s="4">
        <f t="shared" si="25"/>
      </c>
      <c r="Q103" s="12"/>
      <c r="R103" s="12"/>
      <c r="S103" s="12"/>
      <c r="T103" s="12"/>
      <c r="U103" s="2">
        <f t="shared" si="26"/>
      </c>
      <c r="V103" s="4">
        <f t="shared" si="27"/>
      </c>
      <c r="W103" s="12"/>
      <c r="X103" s="12"/>
      <c r="Y103" s="12"/>
      <c r="Z103" s="12"/>
      <c r="AA103" s="2">
        <f t="shared" si="28"/>
      </c>
      <c r="AB103" s="4">
        <f>IF(AA103="","",AA103*D103)</f>
      </c>
      <c r="AC103" s="2">
        <f t="shared" si="29"/>
      </c>
      <c r="AD103" s="5">
        <f>IF(AC103="","",AC103*D103)</f>
      </c>
      <c r="AE103" s="2"/>
      <c r="AF103" s="6"/>
    </row>
    <row r="104" spans="1:32" ht="15">
      <c r="A104" s="9"/>
      <c r="B104" s="10"/>
      <c r="C104" s="10"/>
      <c r="D104" s="3">
        <f>IF(C104="","",IF(E104="","",IF(E104="M",IF(C104&lt;Tableaux!$A$2,Tableaux!$B$2,IF(E104&gt;Tableaux!$A$274,Tableaux!$B$274,VLOOKUP(C104,Tableaux!$A$2:$B$274,2))),IF(E104="F",IF(C104&lt;Tableaux!$A$2,Tableaux!$C$2,IF(C104&gt;Tableaux!$A$162,Tableaux!$C$162,VLOOKUP(C104,Tableaux!$A$2:$C$162,3))),"ERREUR"))))</f>
      </c>
      <c r="E104" s="11"/>
      <c r="F104" s="10"/>
      <c r="G104" s="2">
        <f>IF(B104="","",IF(F104="","",IF(F104="Y","Open",IF(F104="N",VLOOKUP(B104,Tableaux!$G$2:$H$68,2),"ERREUR"))))</f>
      </c>
      <c r="H104" s="2">
        <f>IF(C104="","",IF(E104="","",IF(E104="M",IF(C104&lt;Tableaux!$A$2,Tableaux!$D$2,IF(C104&gt;Tableaux!$A$274,Tableaux!$D$274,VLOOKUP(C104,Tableaux!$A$2:$E$274,4))),IF(E104="F",IF(C104&lt;Tableaux!$A$2,Tableaux!$E$2,IF(C104&gt;Tableaux!$A$162,Tableaux!$E$162,VLOOKUP(C104,Tableaux!$A$2:$E$162,5))),"ERREUR"))))</f>
      </c>
      <c r="I104" s="2"/>
      <c r="J104" s="12"/>
      <c r="K104" s="12"/>
      <c r="L104" s="12"/>
      <c r="M104" s="12"/>
      <c r="N104" s="12"/>
      <c r="O104" s="2">
        <f t="shared" si="24"/>
      </c>
      <c r="P104" s="4">
        <f t="shared" si="25"/>
      </c>
      <c r="Q104" s="12"/>
      <c r="R104" s="12"/>
      <c r="S104" s="12"/>
      <c r="T104" s="12"/>
      <c r="U104" s="2">
        <f t="shared" si="26"/>
      </c>
      <c r="V104" s="4">
        <f t="shared" si="27"/>
      </c>
      <c r="W104" s="12"/>
      <c r="X104" s="12"/>
      <c r="Y104" s="12"/>
      <c r="Z104" s="12"/>
      <c r="AA104" s="2">
        <f t="shared" si="28"/>
      </c>
      <c r="AB104" s="4">
        <f>IF(AA104="","",AA104*D104)</f>
      </c>
      <c r="AC104" s="2">
        <f t="shared" si="29"/>
      </c>
      <c r="AD104" s="5">
        <f>IF(AC104="","",AC104*D104)</f>
      </c>
      <c r="AE104" s="2"/>
      <c r="AF104" s="6"/>
    </row>
    <row r="105" spans="1:32" ht="15">
      <c r="A105" s="9"/>
      <c r="B105" s="10"/>
      <c r="C105" s="10"/>
      <c r="D105" s="3">
        <f>IF(C105="","",IF(E105="","",IF(E105="M",IF(C105&lt;Tableaux!$A$2,Tableaux!$B$2,IF(E105&gt;Tableaux!$A$274,Tableaux!$B$274,VLOOKUP(C105,Tableaux!$A$2:$B$274,2))),IF(E105="F",IF(C105&lt;Tableaux!$A$2,Tableaux!$C$2,IF(C105&gt;Tableaux!$A$162,Tableaux!$C$162,VLOOKUP(C105,Tableaux!$A$2:$C$162,3))),"ERREUR"))))</f>
      </c>
      <c r="E105" s="11"/>
      <c r="F105" s="11"/>
      <c r="G105" s="2">
        <f>IF(B105="","",IF(F105="","",IF(F105="Y","Open",IF(F105="N",VLOOKUP(B105,Tableaux!$G$2:$H$68,2),"ERREUR"))))</f>
      </c>
      <c r="H105" s="2">
        <f>IF(C105="","",IF(E105="","",IF(E105="M",IF(C105&lt;Tableaux!$A$2,Tableaux!$D$2,IF(C105&gt;Tableaux!$A$274,Tableaux!$D$274,VLOOKUP(C105,Tableaux!$A$2:$E$274,4))),IF(E105="F",IF(C105&lt;Tableaux!$A$2,Tableaux!$E$2,IF(C105&gt;Tableaux!$A$162,Tableaux!$E$162,VLOOKUP(C105,Tableaux!$A$2:$E$162,5))),"ERREUR"))))</f>
      </c>
      <c r="I105" s="2"/>
      <c r="J105" s="12"/>
      <c r="K105" s="12"/>
      <c r="L105" s="12"/>
      <c r="M105" s="12"/>
      <c r="N105" s="12"/>
      <c r="O105" s="2">
        <f t="shared" si="24"/>
      </c>
      <c r="P105" s="4">
        <f t="shared" si="25"/>
      </c>
      <c r="Q105" s="12"/>
      <c r="R105" s="12"/>
      <c r="S105" s="12"/>
      <c r="T105" s="12"/>
      <c r="U105" s="2">
        <f t="shared" si="26"/>
      </c>
      <c r="V105" s="4">
        <f t="shared" si="27"/>
      </c>
      <c r="W105" s="12"/>
      <c r="X105" s="12"/>
      <c r="Y105" s="12"/>
      <c r="Z105" s="12"/>
      <c r="AA105" s="2">
        <f t="shared" si="28"/>
      </c>
      <c r="AB105" s="4">
        <f>IF(AA105="","",AA105*D105)</f>
      </c>
      <c r="AC105" s="2">
        <f t="shared" si="29"/>
      </c>
      <c r="AD105" s="5">
        <f>IF(AC105="","",AC105*D105)</f>
      </c>
      <c r="AE105" s="2"/>
      <c r="AF105" s="6"/>
    </row>
    <row r="106" spans="1:32" ht="15">
      <c r="A106" s="9"/>
      <c r="B106" s="10"/>
      <c r="C106" s="10"/>
      <c r="D106" s="3">
        <f>IF(C106="","",IF(E106="","",IF(E106="M",IF(C106&lt;Tableaux!$A$2,Tableaux!$B$2,IF(E106&gt;Tableaux!$A$274,Tableaux!$B$274,VLOOKUP(C106,Tableaux!$A$2:$B$274,2))),IF(E106="F",IF(C106&lt;Tableaux!$A$2,Tableaux!$C$2,IF(C106&gt;Tableaux!$A$162,Tableaux!$C$162,VLOOKUP(C106,Tableaux!$A$2:$C$162,3))),"ERREUR"))))</f>
      </c>
      <c r="E106" s="11"/>
      <c r="F106" s="11"/>
      <c r="G106" s="2">
        <f>IF(B106="","",IF(F106="","",IF(F106="Y","Open",IF(F106="N",VLOOKUP(B106,Tableaux!$G$2:$H$68,2),"ERREUR"))))</f>
      </c>
      <c r="H106" s="2">
        <f>IF(C106="","",IF(E106="","",IF(E106="M",IF(C106&lt;Tableaux!$A$2,Tableaux!$D$2,IF(C106&gt;Tableaux!$A$274,Tableaux!$D$274,VLOOKUP(C106,Tableaux!$A$2:$E$274,4))),IF(E106="F",IF(C106&lt;Tableaux!$A$2,Tableaux!$E$2,IF(C106&gt;Tableaux!$A$162,Tableaux!$E$162,VLOOKUP(C106,Tableaux!$A$2:$E$162,5))),"ERREUR"))))</f>
      </c>
      <c r="I106" s="2"/>
      <c r="J106" s="12"/>
      <c r="K106" s="12"/>
      <c r="L106" s="12"/>
      <c r="M106" s="12"/>
      <c r="N106" s="12"/>
      <c r="O106" s="2">
        <f t="shared" si="24"/>
      </c>
      <c r="P106" s="4">
        <f t="shared" si="25"/>
      </c>
      <c r="Q106" s="12"/>
      <c r="R106" s="12"/>
      <c r="S106" s="12"/>
      <c r="T106" s="12"/>
      <c r="U106" s="2">
        <f t="shared" si="26"/>
      </c>
      <c r="V106" s="4">
        <f t="shared" si="27"/>
      </c>
      <c r="W106" s="12"/>
      <c r="X106" s="12"/>
      <c r="Y106" s="12"/>
      <c r="Z106" s="12"/>
      <c r="AA106" s="2">
        <f t="shared" si="28"/>
      </c>
      <c r="AB106" s="4">
        <f>IF(AA106="","",AA106*D106)</f>
      </c>
      <c r="AC106" s="2">
        <f t="shared" si="29"/>
      </c>
      <c r="AD106" s="5">
        <f>IF(AC106="","",AC106*D106)</f>
      </c>
      <c r="AE106" s="2"/>
      <c r="AF106" s="6"/>
    </row>
    <row r="107" spans="1:32" ht="15">
      <c r="A107" s="9"/>
      <c r="B107" s="10"/>
      <c r="C107" s="10"/>
      <c r="D107" s="3">
        <f>IF(C107="","",IF(E107="","",IF(E107="M",IF(C107&lt;Tableaux!$A$2,Tableaux!$B$2,IF(E107&gt;Tableaux!$A$274,Tableaux!$B$274,VLOOKUP(C107,Tableaux!$A$2:$B$274,2))),IF(E107="F",IF(C107&lt;Tableaux!$A$2,Tableaux!$C$2,IF(C107&gt;Tableaux!$A$162,Tableaux!$C$162,VLOOKUP(C107,Tableaux!$A$2:$C$162,3))),"ERREUR"))))</f>
      </c>
      <c r="E107" s="10"/>
      <c r="F107" s="10"/>
      <c r="G107" s="2">
        <f>IF(B107="","",IF(F107="","",IF(F107="Y","Open",IF(F107="N",VLOOKUP(B107,Tableaux!$G$2:$H$68,2),"ERREUR"))))</f>
      </c>
      <c r="H107" s="2">
        <f>IF(C107="","",IF(E107="","",IF(E107="M",IF(C107&lt;Tableaux!$A$2,Tableaux!$D$2,IF(C107&gt;Tableaux!$A$274,Tableaux!$D$274,VLOOKUP(C107,Tableaux!$A$2:$E$274,4))),IF(E107="F",IF(C107&lt;Tableaux!$A$2,Tableaux!$E$2,IF(C107&gt;Tableaux!$A$162,Tableaux!$E$162,VLOOKUP(C107,Tableaux!$A$2:$E$162,5))),"ERREUR"))))</f>
      </c>
      <c r="I107" s="2"/>
      <c r="J107" s="12"/>
      <c r="K107" s="12"/>
      <c r="L107" s="12"/>
      <c r="M107" s="12"/>
      <c r="N107" s="12"/>
      <c r="O107" s="2">
        <f t="shared" si="24"/>
      </c>
      <c r="P107" s="4">
        <f t="shared" si="25"/>
      </c>
      <c r="Q107" s="12"/>
      <c r="R107" s="12"/>
      <c r="S107" s="12"/>
      <c r="T107" s="12"/>
      <c r="U107" s="2">
        <f t="shared" si="26"/>
      </c>
      <c r="V107" s="4">
        <f t="shared" si="27"/>
      </c>
      <c r="W107" s="12"/>
      <c r="X107" s="12"/>
      <c r="Y107" s="12"/>
      <c r="Z107" s="12"/>
      <c r="AA107" s="2">
        <f t="shared" si="28"/>
      </c>
      <c r="AB107" s="4">
        <f>IF(AA107="","",AA107*D107)</f>
      </c>
      <c r="AC107" s="2">
        <f t="shared" si="29"/>
      </c>
      <c r="AD107" s="5">
        <f>IF(AC107="","",AC107*D107)</f>
      </c>
      <c r="AE107" s="2"/>
      <c r="AF107" s="6"/>
    </row>
    <row r="108" spans="1:32" ht="15">
      <c r="A108" s="9"/>
      <c r="B108" s="10"/>
      <c r="C108" s="10"/>
      <c r="D108" s="3">
        <f>IF(C108="","",IF(E108="","",IF(E108="M",IF(C108&lt;Tableaux!$A$2,Tableaux!$B$2,IF(E108&gt;Tableaux!$A$274,Tableaux!$B$274,VLOOKUP(C108,Tableaux!$A$2:$B$274,2))),IF(E108="F",IF(C108&lt;Tableaux!$A$2,Tableaux!$C$2,IF(C108&gt;Tableaux!$A$162,Tableaux!$C$162,VLOOKUP(C108,Tableaux!$A$2:$C$162,3))),"ERREUR"))))</f>
      </c>
      <c r="E108" s="10"/>
      <c r="F108" s="10"/>
      <c r="G108" s="2">
        <f>IF(B108="","",IF(F108="","",IF(F108="Y","Open",IF(F108="N",VLOOKUP(B108,Tableaux!$G$2:$H$68,2),"ERREUR"))))</f>
      </c>
      <c r="H108" s="2">
        <f>IF(C108="","",IF(E108="","",IF(E108="M",IF(C108&lt;Tableaux!$A$2,Tableaux!$D$2,IF(C108&gt;Tableaux!$A$274,Tableaux!$D$274,VLOOKUP(C108,Tableaux!$A$2:$E$274,4))),IF(E108="F",IF(C108&lt;Tableaux!$A$2,Tableaux!$E$2,IF(C108&gt;Tableaux!$A$162,Tableaux!$E$162,VLOOKUP(C108,Tableaux!$A$2:$E$162,5))),"ERREUR"))))</f>
      </c>
      <c r="I108" s="2"/>
      <c r="J108" s="12"/>
      <c r="K108" s="12"/>
      <c r="L108" s="12"/>
      <c r="M108" s="12"/>
      <c r="N108" s="12"/>
      <c r="O108" s="2">
        <f t="shared" si="24"/>
      </c>
      <c r="P108" s="4">
        <f t="shared" si="25"/>
      </c>
      <c r="Q108" s="12"/>
      <c r="R108" s="12"/>
      <c r="S108" s="12"/>
      <c r="T108" s="12"/>
      <c r="U108" s="2">
        <f t="shared" si="26"/>
      </c>
      <c r="V108" s="4">
        <f t="shared" si="27"/>
      </c>
      <c r="W108" s="12"/>
      <c r="X108" s="12"/>
      <c r="Y108" s="12"/>
      <c r="Z108" s="12"/>
      <c r="AA108" s="2">
        <f t="shared" si="28"/>
      </c>
      <c r="AB108" s="4">
        <f>IF(AA108="","",AA108*D108)</f>
      </c>
      <c r="AC108" s="2">
        <f t="shared" si="29"/>
      </c>
      <c r="AD108" s="5">
        <f>IF(AC108="","",AC108*D108)</f>
      </c>
      <c r="AE108" s="2"/>
      <c r="AF108" s="6"/>
    </row>
    <row r="109" spans="1:32" ht="15">
      <c r="A109" s="9"/>
      <c r="B109" s="10"/>
      <c r="C109" s="10"/>
      <c r="D109" s="3">
        <f>IF(C109="","",IF(E109="","",IF(E109="M",IF(C109&lt;Tableaux!$A$2,Tableaux!$B$2,IF(E109&gt;Tableaux!$A$274,Tableaux!$B$274,VLOOKUP(C109,Tableaux!$A$2:$B$274,2))),IF(E109="F",IF(C109&lt;Tableaux!$A$2,Tableaux!$C$2,IF(C109&gt;Tableaux!$A$162,Tableaux!$C$162,VLOOKUP(C109,Tableaux!$A$2:$C$162,3))),"ERREUR"))))</f>
      </c>
      <c r="E109" s="11"/>
      <c r="F109" s="11"/>
      <c r="G109" s="2">
        <f>IF(B109="","",IF(F109="","",IF(F109="Y","Open",IF(F109="N",VLOOKUP(B109,Tableaux!$G$2:$H$68,2),"ERREUR"))))</f>
      </c>
      <c r="H109" s="2">
        <f>IF(C109="","",IF(E109="","",IF(E109="M",IF(C109&lt;Tableaux!$A$2,Tableaux!$D$2,IF(C109&gt;Tableaux!$A$274,Tableaux!$D$274,VLOOKUP(C109,Tableaux!$A$2:$E$274,4))),IF(E109="F",IF(C109&lt;Tableaux!$A$2,Tableaux!$E$2,IF(C109&gt;Tableaux!$A$162,Tableaux!$E$162,VLOOKUP(C109,Tableaux!$A$2:$E$162,5))),"ERREUR"))))</f>
      </c>
      <c r="I109" s="2"/>
      <c r="J109" s="12"/>
      <c r="K109" s="12"/>
      <c r="L109" s="12"/>
      <c r="M109" s="12"/>
      <c r="N109" s="12"/>
      <c r="O109" s="2">
        <f t="shared" si="24"/>
      </c>
      <c r="P109" s="4">
        <f t="shared" si="25"/>
      </c>
      <c r="Q109" s="12"/>
      <c r="R109" s="12"/>
      <c r="S109" s="12"/>
      <c r="T109" s="12"/>
      <c r="U109" s="2">
        <f t="shared" si="26"/>
      </c>
      <c r="V109" s="4">
        <f t="shared" si="27"/>
      </c>
      <c r="W109" s="12"/>
      <c r="X109" s="12"/>
      <c r="Y109" s="12"/>
      <c r="Z109" s="12"/>
      <c r="AA109" s="2">
        <f t="shared" si="28"/>
      </c>
      <c r="AB109" s="4">
        <f>IF(AA109="","",AA109*D109)</f>
      </c>
      <c r="AC109" s="2">
        <f t="shared" si="29"/>
      </c>
      <c r="AD109" s="5">
        <f>IF(AC109="","",AC109*D109)</f>
      </c>
      <c r="AE109" s="2"/>
      <c r="AF109" s="6"/>
    </row>
    <row r="110" spans="1:32" ht="15">
      <c r="A110" s="9"/>
      <c r="B110" s="10"/>
      <c r="C110" s="10"/>
      <c r="D110" s="3">
        <f>IF(C110="","",IF(E110="","",IF(E110="M",IF(C110&lt;Tableaux!$A$2,Tableaux!$B$2,IF(E110&gt;Tableaux!$A$274,Tableaux!$B$274,VLOOKUP(C110,Tableaux!$A$2:$B$274,2))),IF(E110="F",IF(C110&lt;Tableaux!$A$2,Tableaux!$C$2,IF(C110&gt;Tableaux!$A$162,Tableaux!$C$162,VLOOKUP(C110,Tableaux!$A$2:$C$162,3))),"ERREUR"))))</f>
      </c>
      <c r="E110" s="11"/>
      <c r="F110" s="10"/>
      <c r="G110" s="2">
        <f>IF(B110="","",IF(F110="","",IF(F110="Y","Open",IF(F110="N",VLOOKUP(B110,Tableaux!$G$2:$H$68,2),"ERREUR"))))</f>
      </c>
      <c r="H110" s="2">
        <f>IF(C110="","",IF(E110="","",IF(E110="M",IF(C110&lt;Tableaux!$A$2,Tableaux!$D$2,IF(C110&gt;Tableaux!$A$274,Tableaux!$D$274,VLOOKUP(C110,Tableaux!$A$2:$E$274,4))),IF(E110="F",IF(C110&lt;Tableaux!$A$2,Tableaux!$E$2,IF(C110&gt;Tableaux!$A$162,Tableaux!$E$162,VLOOKUP(C110,Tableaux!$A$2:$E$162,5))),"ERREUR"))))</f>
      </c>
      <c r="I110" s="2"/>
      <c r="J110" s="12"/>
      <c r="K110" s="12"/>
      <c r="L110" s="12"/>
      <c r="M110" s="12"/>
      <c r="N110" s="12"/>
      <c r="O110" s="2">
        <f t="shared" si="24"/>
      </c>
      <c r="P110" s="4">
        <f t="shared" si="25"/>
      </c>
      <c r="Q110" s="12"/>
      <c r="R110" s="12"/>
      <c r="S110" s="12"/>
      <c r="T110" s="12"/>
      <c r="U110" s="2">
        <f t="shared" si="26"/>
      </c>
      <c r="V110" s="4">
        <f t="shared" si="27"/>
      </c>
      <c r="W110" s="12"/>
      <c r="X110" s="12"/>
      <c r="Y110" s="12"/>
      <c r="Z110" s="12"/>
      <c r="AA110" s="2">
        <f t="shared" si="28"/>
      </c>
      <c r="AB110" s="4">
        <f>IF(AA110="","",AA110*D110)</f>
      </c>
      <c r="AC110" s="2">
        <f t="shared" si="29"/>
      </c>
      <c r="AD110" s="5">
        <f>IF(AC110="","",AC110*D110)</f>
      </c>
      <c r="AE110" s="2"/>
      <c r="AF110" s="6"/>
    </row>
    <row r="111" spans="1:32" ht="15">
      <c r="A111" s="9"/>
      <c r="B111" s="10"/>
      <c r="C111" s="10"/>
      <c r="D111" s="3">
        <f>IF(C111="","",IF(E111="","",IF(E111="M",IF(C111&lt;Tableaux!$A$2,Tableaux!$B$2,IF(E111&gt;Tableaux!$A$274,Tableaux!$B$274,VLOOKUP(C111,Tableaux!$A$2:$B$274,2))),IF(E111="F",IF(C111&lt;Tableaux!$A$2,Tableaux!$C$2,IF(C111&gt;Tableaux!$A$162,Tableaux!$C$162,VLOOKUP(C111,Tableaux!$A$2:$C$162,3))),"ERREUR"))))</f>
      </c>
      <c r="E111" s="11"/>
      <c r="F111" s="11"/>
      <c r="G111" s="2">
        <f>IF(B111="","",IF(F111="","",IF(F111="Y","Open",IF(F111="N",VLOOKUP(B111,Tableaux!$G$2:$H$68,2),"ERREUR"))))</f>
      </c>
      <c r="H111" s="2">
        <f>IF(C111="","",IF(E111="","",IF(E111="M",IF(C111&lt;Tableaux!$A$2,Tableaux!$D$2,IF(C111&gt;Tableaux!$A$274,Tableaux!$D$274,VLOOKUP(C111,Tableaux!$A$2:$E$274,4))),IF(E111="F",IF(C111&lt;Tableaux!$A$2,Tableaux!$E$2,IF(C111&gt;Tableaux!$A$162,Tableaux!$E$162,VLOOKUP(C111,Tableaux!$A$2:$E$162,5))),"ERREUR"))))</f>
      </c>
      <c r="I111" s="2"/>
      <c r="J111" s="12"/>
      <c r="K111" s="12"/>
      <c r="L111" s="12"/>
      <c r="M111" s="12"/>
      <c r="N111" s="12"/>
      <c r="O111" s="2">
        <f t="shared" si="24"/>
      </c>
      <c r="P111" s="4">
        <f t="shared" si="25"/>
      </c>
      <c r="Q111" s="12"/>
      <c r="R111" s="12"/>
      <c r="S111" s="12"/>
      <c r="T111" s="12"/>
      <c r="U111" s="2">
        <f t="shared" si="26"/>
      </c>
      <c r="V111" s="4">
        <f t="shared" si="27"/>
      </c>
      <c r="W111" s="12"/>
      <c r="X111" s="12"/>
      <c r="Y111" s="12"/>
      <c r="Z111" s="12"/>
      <c r="AA111" s="2">
        <f t="shared" si="28"/>
      </c>
      <c r="AB111" s="4">
        <f>IF(AA111="","",AA111*D111)</f>
      </c>
      <c r="AC111" s="2">
        <f t="shared" si="29"/>
      </c>
      <c r="AD111" s="5">
        <f>IF(AC111="","",AC111*D111)</f>
      </c>
      <c r="AE111" s="2"/>
      <c r="AF111" s="6"/>
    </row>
    <row r="112" spans="1:32" ht="15">
      <c r="A112" s="9"/>
      <c r="B112" s="10"/>
      <c r="C112" s="10"/>
      <c r="D112" s="3">
        <f>IF(C112="","",IF(E112="","",IF(E112="M",IF(C112&lt;Tableaux!$A$2,Tableaux!$B$2,IF(E112&gt;Tableaux!$A$274,Tableaux!$B$274,VLOOKUP(C112,Tableaux!$A$2:$B$274,2))),IF(E112="F",IF(C112&lt;Tableaux!$A$2,Tableaux!$C$2,IF(C112&gt;Tableaux!$A$162,Tableaux!$C$162,VLOOKUP(C112,Tableaux!$A$2:$C$162,3))),"ERREUR"))))</f>
      </c>
      <c r="E112" s="11"/>
      <c r="F112" s="10"/>
      <c r="G112" s="2">
        <f>IF(B112="","",IF(F112="","",IF(F112="Y","Open",IF(F112="N",VLOOKUP(B112,Tableaux!$G$2:$H$68,2),"ERREUR"))))</f>
      </c>
      <c r="H112" s="2">
        <f>IF(C112="","",IF(E112="","",IF(E112="M",IF(C112&lt;Tableaux!$A$2,Tableaux!$D$2,IF(C112&gt;Tableaux!$A$274,Tableaux!$D$274,VLOOKUP(C112,Tableaux!$A$2:$E$274,4))),IF(E112="F",IF(C112&lt;Tableaux!$A$2,Tableaux!$E$2,IF(C112&gt;Tableaux!$A$162,Tableaux!$E$162,VLOOKUP(C112,Tableaux!$A$2:$E$162,5))),"ERREUR"))))</f>
      </c>
      <c r="I112" s="2"/>
      <c r="J112" s="12"/>
      <c r="K112" s="12"/>
      <c r="L112" s="12"/>
      <c r="M112" s="12"/>
      <c r="N112" s="12"/>
      <c r="O112" s="2">
        <f t="shared" si="24"/>
      </c>
      <c r="P112" s="4">
        <f t="shared" si="25"/>
      </c>
      <c r="Q112" s="12"/>
      <c r="R112" s="12"/>
      <c r="S112" s="12"/>
      <c r="T112" s="12"/>
      <c r="U112" s="2">
        <f t="shared" si="26"/>
      </c>
      <c r="V112" s="4">
        <f t="shared" si="27"/>
      </c>
      <c r="W112" s="12"/>
      <c r="X112" s="12"/>
      <c r="Y112" s="12"/>
      <c r="Z112" s="12"/>
      <c r="AA112" s="2">
        <f t="shared" si="28"/>
      </c>
      <c r="AB112" s="4">
        <f>IF(AA112="","",AA112*D112)</f>
      </c>
      <c r="AC112" s="2">
        <f t="shared" si="29"/>
      </c>
      <c r="AD112" s="5">
        <f>IF(AC112="","",AC112*D112)</f>
      </c>
      <c r="AE112" s="2"/>
      <c r="AF112" s="6"/>
    </row>
    <row r="113" spans="1:32" ht="15">
      <c r="A113" s="9"/>
      <c r="B113" s="10"/>
      <c r="C113" s="10"/>
      <c r="D113" s="3">
        <f>IF(C113="","",IF(E113="","",IF(E113="M",IF(C113&lt;Tableaux!$A$2,Tableaux!$B$2,IF(E113&gt;Tableaux!$A$274,Tableaux!$B$274,VLOOKUP(C113,Tableaux!$A$2:$B$274,2))),IF(E113="F",IF(C113&lt;Tableaux!$A$2,Tableaux!$C$2,IF(C113&gt;Tableaux!$A$162,Tableaux!$C$162,VLOOKUP(C113,Tableaux!$A$2:$C$162,3))),"ERREUR"))))</f>
      </c>
      <c r="E113" s="11"/>
      <c r="F113" s="10"/>
      <c r="G113" s="2">
        <f>IF(B113="","",IF(F113="","",IF(F113="Y","Open",IF(F113="N",VLOOKUP(B113,Tableaux!$G$2:$H$68,2),"ERREUR"))))</f>
      </c>
      <c r="H113" s="2">
        <f>IF(C113="","",IF(E113="","",IF(E113="M",IF(C113&lt;Tableaux!$A$2,Tableaux!$D$2,IF(C113&gt;Tableaux!$A$274,Tableaux!$D$274,VLOOKUP(C113,Tableaux!$A$2:$E$274,4))),IF(E113="F",IF(C113&lt;Tableaux!$A$2,Tableaux!$E$2,IF(C113&gt;Tableaux!$A$162,Tableaux!$E$162,VLOOKUP(C113,Tableaux!$A$2:$E$162,5))),"ERREUR"))))</f>
      </c>
      <c r="I113" s="2"/>
      <c r="J113" s="12"/>
      <c r="K113" s="12"/>
      <c r="L113" s="12"/>
      <c r="M113" s="12"/>
      <c r="N113" s="12"/>
      <c r="O113" s="2">
        <f t="shared" si="24"/>
      </c>
      <c r="P113" s="4">
        <f t="shared" si="25"/>
      </c>
      <c r="Q113" s="12"/>
      <c r="R113" s="12"/>
      <c r="S113" s="12"/>
      <c r="T113" s="12"/>
      <c r="U113" s="2">
        <f t="shared" si="26"/>
      </c>
      <c r="V113" s="4">
        <f t="shared" si="27"/>
      </c>
      <c r="W113" s="12"/>
      <c r="X113" s="12"/>
      <c r="Y113" s="12"/>
      <c r="Z113" s="12"/>
      <c r="AA113" s="2">
        <f t="shared" si="28"/>
      </c>
      <c r="AB113" s="4">
        <f>IF(AA113="","",AA113*D113)</f>
      </c>
      <c r="AC113" s="2">
        <f t="shared" si="29"/>
      </c>
      <c r="AD113" s="5">
        <f>IF(AC113="","",AC113*D113)</f>
      </c>
      <c r="AE113" s="2"/>
      <c r="AF113" s="6"/>
    </row>
    <row r="114" spans="1:31" ht="15">
      <c r="A114" s="15"/>
      <c r="B114" s="16"/>
      <c r="C114" s="16"/>
      <c r="D114" s="17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8"/>
      <c r="Q114" s="16"/>
      <c r="R114" s="16"/>
      <c r="S114" s="16"/>
      <c r="T114" s="16"/>
      <c r="U114" s="16"/>
      <c r="V114" s="19"/>
      <c r="W114" s="16"/>
      <c r="X114" s="16"/>
      <c r="Y114" s="16"/>
      <c r="Z114" s="16"/>
      <c r="AA114" s="16"/>
      <c r="AB114" s="19"/>
      <c r="AC114" s="19"/>
      <c r="AD114" s="19"/>
      <c r="AE114" s="16"/>
    </row>
  </sheetData>
  <sheetProtection/>
  <printOptions/>
  <pageMargins left="0.5" right="0.55" top="0.5902777777777778" bottom="0.5902777777777778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4"/>
  <sheetViews>
    <sheetView showOutlineSymbols="0" zoomScale="87" zoomScaleNormal="87" zoomScalePageLayoutView="0" workbookViewId="0" topLeftCell="A1">
      <selection activeCell="A129" sqref="A129"/>
    </sheetView>
  </sheetViews>
  <sheetFormatPr defaultColWidth="11.5546875" defaultRowHeight="15"/>
  <cols>
    <col min="1" max="4" width="9.77734375" style="25" customWidth="1"/>
    <col min="5" max="5" width="11.77734375" style="25" customWidth="1"/>
    <col min="6" max="8" width="9.77734375" style="25" customWidth="1"/>
    <col min="9" max="9" width="10.77734375" style="25" customWidth="1"/>
    <col min="10" max="16384" width="9.77734375" style="25" customWidth="1"/>
  </cols>
  <sheetData>
    <row r="1" spans="1:12" ht="15">
      <c r="A1" s="26" t="s">
        <v>28</v>
      </c>
      <c r="B1" s="26" t="s">
        <v>29</v>
      </c>
      <c r="C1" s="26" t="s">
        <v>30</v>
      </c>
      <c r="D1" s="26" t="s">
        <v>31</v>
      </c>
      <c r="E1" s="26" t="s">
        <v>33</v>
      </c>
      <c r="F1" s="26"/>
      <c r="G1" s="26" t="s">
        <v>35</v>
      </c>
      <c r="H1" s="26"/>
      <c r="K1" s="26"/>
      <c r="L1" s="26"/>
    </row>
    <row r="2" spans="1:8" ht="15">
      <c r="A2" s="27">
        <v>90</v>
      </c>
      <c r="B2" s="27">
        <v>1.2803</v>
      </c>
      <c r="C2" s="27">
        <v>1.1756</v>
      </c>
      <c r="D2" s="27">
        <v>114</v>
      </c>
      <c r="E2" s="27">
        <v>97</v>
      </c>
      <c r="G2" s="27">
        <v>13</v>
      </c>
      <c r="H2" s="27" t="s">
        <v>36</v>
      </c>
    </row>
    <row r="3" spans="1:8" ht="15">
      <c r="A3" s="27">
        <v>91</v>
      </c>
      <c r="B3" s="27">
        <v>1.2627</v>
      </c>
      <c r="C3" s="27">
        <v>1.1645</v>
      </c>
      <c r="D3" s="27">
        <v>114</v>
      </c>
      <c r="E3" s="27">
        <v>97</v>
      </c>
      <c r="G3" s="27">
        <v>14</v>
      </c>
      <c r="H3" s="27" t="s">
        <v>36</v>
      </c>
    </row>
    <row r="4" spans="1:8" ht="15">
      <c r="A4" s="27">
        <v>92</v>
      </c>
      <c r="B4" s="27">
        <v>1.2455</v>
      </c>
      <c r="C4" s="27">
        <v>1.1557</v>
      </c>
      <c r="D4" s="27">
        <v>114</v>
      </c>
      <c r="E4" s="27">
        <v>97</v>
      </c>
      <c r="G4" s="27">
        <v>15</v>
      </c>
      <c r="H4" s="27" t="s">
        <v>36</v>
      </c>
    </row>
    <row r="5" spans="1:8" ht="15">
      <c r="A5" s="27">
        <v>93</v>
      </c>
      <c r="B5" s="27">
        <v>1.2287</v>
      </c>
      <c r="C5" s="27">
        <v>1.145</v>
      </c>
      <c r="D5" s="27">
        <v>114</v>
      </c>
      <c r="E5" s="27">
        <v>97</v>
      </c>
      <c r="G5" s="27">
        <v>16</v>
      </c>
      <c r="H5" s="27" t="s">
        <v>36</v>
      </c>
    </row>
    <row r="6" spans="1:8" ht="15">
      <c r="A6" s="27">
        <v>94</v>
      </c>
      <c r="B6" s="27">
        <v>1.2124</v>
      </c>
      <c r="C6" s="27">
        <v>1.1365</v>
      </c>
      <c r="D6" s="27">
        <v>114</v>
      </c>
      <c r="E6" s="27">
        <v>97</v>
      </c>
      <c r="G6" s="27">
        <v>17</v>
      </c>
      <c r="H6" s="27" t="s">
        <v>36</v>
      </c>
    </row>
    <row r="7" spans="1:8" ht="15">
      <c r="A7" s="27">
        <v>95</v>
      </c>
      <c r="B7" s="27">
        <v>1.1965</v>
      </c>
      <c r="C7" s="27">
        <v>1.1261</v>
      </c>
      <c r="D7" s="27">
        <v>114</v>
      </c>
      <c r="E7" s="27">
        <v>97</v>
      </c>
      <c r="G7" s="27">
        <v>18</v>
      </c>
      <c r="H7" s="27" t="s">
        <v>36</v>
      </c>
    </row>
    <row r="8" spans="1:8" ht="15">
      <c r="A8" s="27">
        <v>96</v>
      </c>
      <c r="B8" s="27">
        <v>1.1809</v>
      </c>
      <c r="C8" s="27">
        <v>1.118</v>
      </c>
      <c r="D8" s="27">
        <v>114</v>
      </c>
      <c r="E8" s="27">
        <v>97</v>
      </c>
      <c r="G8" s="27">
        <v>19</v>
      </c>
      <c r="H8" s="27" t="s">
        <v>36</v>
      </c>
    </row>
    <row r="9" spans="1:8" ht="15">
      <c r="A9" s="27">
        <v>97</v>
      </c>
      <c r="B9" s="27">
        <v>1.1657</v>
      </c>
      <c r="C9" s="27">
        <v>1.1079</v>
      </c>
      <c r="D9" s="27">
        <v>114</v>
      </c>
      <c r="E9" s="27">
        <v>97</v>
      </c>
      <c r="G9" s="27">
        <v>20</v>
      </c>
      <c r="H9" s="27" t="s">
        <v>37</v>
      </c>
    </row>
    <row r="10" spans="1:8" ht="15">
      <c r="A10" s="27">
        <v>98</v>
      </c>
      <c r="B10" s="27">
        <v>1.1509</v>
      </c>
      <c r="C10" s="27">
        <v>1.098</v>
      </c>
      <c r="D10" s="27">
        <v>114</v>
      </c>
      <c r="E10" s="27">
        <v>105</v>
      </c>
      <c r="G10" s="27">
        <v>21</v>
      </c>
      <c r="H10" s="27" t="s">
        <v>37</v>
      </c>
    </row>
    <row r="11" spans="1:8" ht="15">
      <c r="A11" s="27">
        <v>99</v>
      </c>
      <c r="B11" s="27">
        <v>1.1365</v>
      </c>
      <c r="C11" s="27">
        <v>1.0903</v>
      </c>
      <c r="D11" s="27">
        <v>114</v>
      </c>
      <c r="E11" s="27">
        <v>105</v>
      </c>
      <c r="G11" s="27">
        <v>22</v>
      </c>
      <c r="H11" s="27" t="s">
        <v>37</v>
      </c>
    </row>
    <row r="12" spans="1:8" ht="15">
      <c r="A12" s="27">
        <v>100</v>
      </c>
      <c r="B12" s="27">
        <v>1.1223</v>
      </c>
      <c r="C12" s="27">
        <v>1.0807</v>
      </c>
      <c r="D12" s="27">
        <v>114</v>
      </c>
      <c r="E12" s="27">
        <v>105</v>
      </c>
      <c r="G12" s="27">
        <v>23</v>
      </c>
      <c r="H12" s="27" t="s">
        <v>37</v>
      </c>
    </row>
    <row r="13" spans="1:8" ht="15">
      <c r="A13" s="27">
        <v>101</v>
      </c>
      <c r="B13" s="27">
        <v>1.1086</v>
      </c>
      <c r="C13" s="27">
        <v>1.0732</v>
      </c>
      <c r="D13" s="27">
        <v>114</v>
      </c>
      <c r="E13" s="27">
        <v>105</v>
      </c>
      <c r="G13" s="27">
        <v>24</v>
      </c>
      <c r="H13" s="27" t="s">
        <v>6</v>
      </c>
    </row>
    <row r="14" spans="1:8" ht="15">
      <c r="A14" s="27">
        <v>102</v>
      </c>
      <c r="B14" s="27">
        <v>1.0952</v>
      </c>
      <c r="C14" s="27">
        <v>1.0657</v>
      </c>
      <c r="D14" s="27">
        <v>114</v>
      </c>
      <c r="E14" s="27">
        <v>105</v>
      </c>
      <c r="G14" s="27">
        <v>25</v>
      </c>
      <c r="H14" s="27" t="s">
        <v>6</v>
      </c>
    </row>
    <row r="15" spans="1:8" ht="15">
      <c r="A15" s="27">
        <v>103</v>
      </c>
      <c r="B15" s="27">
        <v>1.0821</v>
      </c>
      <c r="C15" s="27">
        <v>1.0566</v>
      </c>
      <c r="D15" s="27">
        <v>114</v>
      </c>
      <c r="E15" s="27">
        <v>105</v>
      </c>
      <c r="G15" s="27">
        <v>26</v>
      </c>
      <c r="H15" s="27" t="s">
        <v>6</v>
      </c>
    </row>
    <row r="16" spans="1:8" ht="15">
      <c r="A16" s="27">
        <v>104</v>
      </c>
      <c r="B16" s="27">
        <v>1.0693</v>
      </c>
      <c r="C16" s="27">
        <v>1.0494</v>
      </c>
      <c r="D16" s="27">
        <v>114</v>
      </c>
      <c r="E16" s="27">
        <v>105</v>
      </c>
      <c r="G16" s="27">
        <v>27</v>
      </c>
      <c r="H16" s="27" t="s">
        <v>6</v>
      </c>
    </row>
    <row r="17" spans="1:8" ht="15">
      <c r="A17" s="27">
        <v>105</v>
      </c>
      <c r="B17" s="27">
        <v>1.0569</v>
      </c>
      <c r="C17" s="27">
        <v>1.0405</v>
      </c>
      <c r="D17" s="27">
        <v>114</v>
      </c>
      <c r="E17" s="27">
        <v>105</v>
      </c>
      <c r="G17" s="27">
        <v>28</v>
      </c>
      <c r="H17" s="27" t="s">
        <v>6</v>
      </c>
    </row>
    <row r="18" spans="1:8" ht="15">
      <c r="A18" s="27">
        <v>106</v>
      </c>
      <c r="B18" s="27">
        <v>1.0448</v>
      </c>
      <c r="C18" s="27">
        <v>1.0336</v>
      </c>
      <c r="D18" s="27">
        <v>114</v>
      </c>
      <c r="E18" s="27">
        <v>114</v>
      </c>
      <c r="G18" s="27">
        <v>29</v>
      </c>
      <c r="H18" s="27" t="s">
        <v>6</v>
      </c>
    </row>
    <row r="19" spans="1:8" ht="15">
      <c r="A19" s="27">
        <v>107</v>
      </c>
      <c r="B19" s="27">
        <v>1.0329</v>
      </c>
      <c r="C19" s="27">
        <v>1.025</v>
      </c>
      <c r="D19" s="27">
        <v>114</v>
      </c>
      <c r="E19" s="27">
        <v>114</v>
      </c>
      <c r="G19" s="27">
        <v>30</v>
      </c>
      <c r="H19" s="27" t="s">
        <v>6</v>
      </c>
    </row>
    <row r="20" spans="1:8" ht="15">
      <c r="A20" s="27">
        <v>108</v>
      </c>
      <c r="B20" s="27">
        <v>1.0214</v>
      </c>
      <c r="C20" s="27">
        <v>1.0165</v>
      </c>
      <c r="D20" s="27">
        <v>114</v>
      </c>
      <c r="E20" s="27">
        <v>114</v>
      </c>
      <c r="G20" s="27">
        <v>31</v>
      </c>
      <c r="H20" s="27" t="s">
        <v>6</v>
      </c>
    </row>
    <row r="21" spans="1:8" ht="15">
      <c r="A21" s="27">
        <v>109</v>
      </c>
      <c r="B21" s="27">
        <v>1.0101</v>
      </c>
      <c r="C21" s="27">
        <v>1.0098</v>
      </c>
      <c r="D21" s="27">
        <v>114</v>
      </c>
      <c r="E21" s="27">
        <v>114</v>
      </c>
      <c r="G21" s="27">
        <v>32</v>
      </c>
      <c r="H21" s="27" t="s">
        <v>6</v>
      </c>
    </row>
    <row r="22" spans="1:8" ht="15">
      <c r="A22" s="27">
        <v>110</v>
      </c>
      <c r="B22" s="27">
        <v>0.9991</v>
      </c>
      <c r="C22" s="27">
        <v>1.0016</v>
      </c>
      <c r="D22" s="27">
        <v>114</v>
      </c>
      <c r="E22" s="27">
        <v>114</v>
      </c>
      <c r="G22" s="27">
        <v>33</v>
      </c>
      <c r="H22" s="27" t="s">
        <v>38</v>
      </c>
    </row>
    <row r="23" spans="1:8" ht="15">
      <c r="A23" s="27">
        <v>111</v>
      </c>
      <c r="B23" s="27">
        <v>0.9884</v>
      </c>
      <c r="C23" s="27">
        <v>0.9952</v>
      </c>
      <c r="D23" s="27">
        <v>114</v>
      </c>
      <c r="E23" s="27">
        <v>114</v>
      </c>
      <c r="G23" s="27">
        <v>34</v>
      </c>
      <c r="H23" s="27" t="s">
        <v>38</v>
      </c>
    </row>
    <row r="24" spans="1:8" ht="15">
      <c r="A24" s="27">
        <v>112</v>
      </c>
      <c r="B24" s="27">
        <v>0.9779</v>
      </c>
      <c r="C24" s="27">
        <v>0.9872</v>
      </c>
      <c r="D24" s="27">
        <v>114</v>
      </c>
      <c r="E24" s="27">
        <v>114</v>
      </c>
      <c r="G24" s="27">
        <v>35</v>
      </c>
      <c r="H24" s="27" t="s">
        <v>38</v>
      </c>
    </row>
    <row r="25" spans="1:8" ht="15">
      <c r="A25" s="27">
        <v>113</v>
      </c>
      <c r="B25" s="27">
        <v>0.9677</v>
      </c>
      <c r="C25" s="27">
        <v>0.9809</v>
      </c>
      <c r="D25" s="27">
        <v>114</v>
      </c>
      <c r="E25" s="27">
        <v>114</v>
      </c>
      <c r="G25" s="27">
        <v>36</v>
      </c>
      <c r="H25" s="27" t="s">
        <v>38</v>
      </c>
    </row>
    <row r="26" spans="1:8" ht="15">
      <c r="A26" s="27">
        <v>114</v>
      </c>
      <c r="B26" s="27">
        <v>0.9578</v>
      </c>
      <c r="C26" s="27">
        <v>0.9731</v>
      </c>
      <c r="D26" s="27">
        <v>114</v>
      </c>
      <c r="E26" s="27">
        <v>114</v>
      </c>
      <c r="G26" s="27">
        <v>37</v>
      </c>
      <c r="H26" s="27" t="s">
        <v>38</v>
      </c>
    </row>
    <row r="27" spans="1:8" ht="15">
      <c r="A27" s="27">
        <v>115</v>
      </c>
      <c r="B27" s="27">
        <v>0.9481</v>
      </c>
      <c r="C27" s="27">
        <v>0.967</v>
      </c>
      <c r="D27" s="27">
        <v>123</v>
      </c>
      <c r="E27" s="27">
        <v>123</v>
      </c>
      <c r="G27" s="27">
        <v>38</v>
      </c>
      <c r="H27" s="27" t="s">
        <v>38</v>
      </c>
    </row>
    <row r="28" spans="1:8" ht="15">
      <c r="A28" s="27">
        <v>116</v>
      </c>
      <c r="B28" s="27">
        <v>0.9385</v>
      </c>
      <c r="C28" s="27">
        <v>0.9595</v>
      </c>
      <c r="D28" s="27">
        <v>123</v>
      </c>
      <c r="E28" s="27">
        <v>123</v>
      </c>
      <c r="G28" s="27">
        <v>39</v>
      </c>
      <c r="H28" s="27" t="s">
        <v>38</v>
      </c>
    </row>
    <row r="29" spans="1:8" ht="15">
      <c r="A29" s="27">
        <v>117</v>
      </c>
      <c r="B29" s="27">
        <v>0.9293</v>
      </c>
      <c r="C29" s="27">
        <v>0.9536</v>
      </c>
      <c r="D29" s="27">
        <v>123</v>
      </c>
      <c r="E29" s="27">
        <v>123</v>
      </c>
      <c r="G29" s="27">
        <v>40</v>
      </c>
      <c r="H29" s="27" t="s">
        <v>39</v>
      </c>
    </row>
    <row r="30" spans="1:8" ht="15">
      <c r="A30" s="27">
        <v>118</v>
      </c>
      <c r="B30" s="27">
        <v>0.9203</v>
      </c>
      <c r="C30" s="27">
        <v>0.9462</v>
      </c>
      <c r="D30" s="27">
        <v>123</v>
      </c>
      <c r="E30" s="27">
        <v>123</v>
      </c>
      <c r="G30" s="27">
        <v>41</v>
      </c>
      <c r="H30" s="27" t="s">
        <v>39</v>
      </c>
    </row>
    <row r="31" spans="1:8" ht="15">
      <c r="A31" s="27">
        <v>119</v>
      </c>
      <c r="B31" s="27">
        <v>0.9115</v>
      </c>
      <c r="C31" s="27">
        <v>0.939</v>
      </c>
      <c r="D31" s="27">
        <v>123</v>
      </c>
      <c r="E31" s="27">
        <v>123</v>
      </c>
      <c r="G31" s="27">
        <v>42</v>
      </c>
      <c r="H31" s="27" t="s">
        <v>39</v>
      </c>
    </row>
    <row r="32" spans="1:8" ht="15">
      <c r="A32" s="27">
        <v>120</v>
      </c>
      <c r="B32" s="27">
        <v>0.9029</v>
      </c>
      <c r="C32" s="27">
        <v>0.9333</v>
      </c>
      <c r="D32" s="27">
        <v>123</v>
      </c>
      <c r="E32" s="27">
        <v>123</v>
      </c>
      <c r="G32" s="27">
        <v>43</v>
      </c>
      <c r="H32" s="27" t="s">
        <v>39</v>
      </c>
    </row>
    <row r="33" spans="1:8" ht="15">
      <c r="A33" s="27">
        <v>121</v>
      </c>
      <c r="B33" s="27">
        <v>0.8946</v>
      </c>
      <c r="C33" s="27">
        <v>0.9263</v>
      </c>
      <c r="D33" s="27">
        <v>123</v>
      </c>
      <c r="E33" s="27">
        <v>123</v>
      </c>
      <c r="G33" s="27">
        <v>44</v>
      </c>
      <c r="H33" s="27" t="s">
        <v>39</v>
      </c>
    </row>
    <row r="34" spans="1:8" ht="15">
      <c r="A34" s="27">
        <v>122</v>
      </c>
      <c r="B34" s="27">
        <v>0.8863</v>
      </c>
      <c r="C34" s="27">
        <v>9208</v>
      </c>
      <c r="D34" s="27">
        <v>123</v>
      </c>
      <c r="E34" s="27">
        <v>123</v>
      </c>
      <c r="G34" s="27">
        <v>45</v>
      </c>
      <c r="H34" s="27" t="s">
        <v>39</v>
      </c>
    </row>
    <row r="35" spans="1:12" ht="15">
      <c r="A35" s="27">
        <v>123</v>
      </c>
      <c r="B35" s="27">
        <v>0.8783</v>
      </c>
      <c r="C35" s="27">
        <v>0.911</v>
      </c>
      <c r="D35" s="27">
        <v>123</v>
      </c>
      <c r="E35" s="27">
        <v>123</v>
      </c>
      <c r="F35" s="27"/>
      <c r="G35" s="27">
        <v>46</v>
      </c>
      <c r="H35" s="27" t="s">
        <v>39</v>
      </c>
      <c r="K35" s="27"/>
      <c r="L35" s="27"/>
    </row>
    <row r="36" spans="1:12" ht="15">
      <c r="A36" s="27">
        <v>124</v>
      </c>
      <c r="B36" s="27">
        <v>0.8706</v>
      </c>
      <c r="C36" s="27">
        <v>0.9086</v>
      </c>
      <c r="D36" s="27">
        <v>132</v>
      </c>
      <c r="E36" s="27">
        <v>132</v>
      </c>
      <c r="F36" s="27"/>
      <c r="G36" s="27">
        <v>47</v>
      </c>
      <c r="H36" s="27" t="s">
        <v>39</v>
      </c>
      <c r="K36" s="27"/>
      <c r="L36" s="27"/>
    </row>
    <row r="37" spans="1:12" ht="15">
      <c r="A37" s="27">
        <v>125</v>
      </c>
      <c r="B37" s="27">
        <v>0.863</v>
      </c>
      <c r="C37" s="27">
        <v>0.9019</v>
      </c>
      <c r="D37" s="27">
        <v>132</v>
      </c>
      <c r="E37" s="27">
        <v>132</v>
      </c>
      <c r="F37" s="27"/>
      <c r="G37" s="27">
        <v>48</v>
      </c>
      <c r="H37" s="27" t="s">
        <v>39</v>
      </c>
      <c r="K37" s="27"/>
      <c r="L37" s="27"/>
    </row>
    <row r="38" spans="1:12" ht="15">
      <c r="A38" s="27">
        <v>126</v>
      </c>
      <c r="B38" s="27">
        <v>0.8556</v>
      </c>
      <c r="C38" s="27">
        <v>0.898</v>
      </c>
      <c r="D38" s="27">
        <v>132</v>
      </c>
      <c r="E38" s="27">
        <v>132</v>
      </c>
      <c r="F38" s="27"/>
      <c r="G38" s="27">
        <v>49</v>
      </c>
      <c r="H38" s="27" t="s">
        <v>39</v>
      </c>
      <c r="K38" s="27"/>
      <c r="L38" s="27"/>
    </row>
    <row r="39" spans="1:12" ht="15">
      <c r="A39" s="27">
        <v>127</v>
      </c>
      <c r="B39" s="27">
        <v>0.8483</v>
      </c>
      <c r="C39" s="27">
        <v>0.8902</v>
      </c>
      <c r="D39" s="27">
        <v>132</v>
      </c>
      <c r="E39" s="27">
        <v>132</v>
      </c>
      <c r="F39" s="27"/>
      <c r="G39" s="27">
        <v>50</v>
      </c>
      <c r="H39" s="27" t="s">
        <v>40</v>
      </c>
      <c r="K39" s="27"/>
      <c r="L39" s="27"/>
    </row>
    <row r="40" spans="1:12" ht="15">
      <c r="A40" s="27">
        <v>128</v>
      </c>
      <c r="B40" s="27">
        <v>0.8412</v>
      </c>
      <c r="C40" s="27">
        <v>0.8851</v>
      </c>
      <c r="D40" s="27">
        <v>132</v>
      </c>
      <c r="E40" s="27">
        <v>132</v>
      </c>
      <c r="F40" s="27"/>
      <c r="G40" s="27">
        <v>51</v>
      </c>
      <c r="H40" s="27" t="s">
        <v>40</v>
      </c>
      <c r="K40" s="27"/>
      <c r="L40" s="27"/>
    </row>
    <row r="41" spans="1:12" ht="15">
      <c r="A41" s="27">
        <v>129</v>
      </c>
      <c r="B41" s="27">
        <v>0.8343</v>
      </c>
      <c r="C41" s="27">
        <v>0.8788</v>
      </c>
      <c r="D41" s="27">
        <v>132</v>
      </c>
      <c r="E41" s="27">
        <v>132</v>
      </c>
      <c r="F41" s="27"/>
      <c r="G41" s="27">
        <v>52</v>
      </c>
      <c r="H41" s="27" t="s">
        <v>40</v>
      </c>
      <c r="K41" s="27"/>
      <c r="L41" s="27"/>
    </row>
    <row r="42" spans="1:12" ht="15">
      <c r="A42" s="27">
        <v>130</v>
      </c>
      <c r="B42" s="27">
        <v>0.8276</v>
      </c>
      <c r="C42" s="27">
        <v>0.8738</v>
      </c>
      <c r="D42" s="27">
        <v>132</v>
      </c>
      <c r="E42" s="27">
        <v>132</v>
      </c>
      <c r="F42" s="27"/>
      <c r="G42" s="27">
        <v>53</v>
      </c>
      <c r="H42" s="27" t="s">
        <v>40</v>
      </c>
      <c r="K42" s="27"/>
      <c r="L42" s="27"/>
    </row>
    <row r="43" spans="1:12" ht="15">
      <c r="A43" s="27">
        <v>131</v>
      </c>
      <c r="B43" s="27">
        <v>0.821</v>
      </c>
      <c r="C43" s="27">
        <v>0.8676</v>
      </c>
      <c r="D43" s="27">
        <v>132</v>
      </c>
      <c r="E43" s="27">
        <v>132</v>
      </c>
      <c r="F43" s="27"/>
      <c r="G43" s="27">
        <v>54</v>
      </c>
      <c r="H43" s="27" t="s">
        <v>40</v>
      </c>
      <c r="K43" s="27"/>
      <c r="L43" s="27"/>
    </row>
    <row r="44" spans="1:12" ht="15">
      <c r="A44" s="27">
        <v>132</v>
      </c>
      <c r="B44" s="27">
        <v>0.8146</v>
      </c>
      <c r="C44" s="27">
        <v>0.8628</v>
      </c>
      <c r="D44" s="27">
        <v>132</v>
      </c>
      <c r="E44" s="27">
        <v>132</v>
      </c>
      <c r="F44" s="27"/>
      <c r="G44" s="27">
        <v>55</v>
      </c>
      <c r="H44" s="27" t="s">
        <v>40</v>
      </c>
      <c r="K44" s="27"/>
      <c r="L44" s="27"/>
    </row>
    <row r="45" spans="1:12" ht="15">
      <c r="A45" s="27">
        <v>133</v>
      </c>
      <c r="B45" s="27">
        <v>0.8083</v>
      </c>
      <c r="C45" s="27">
        <v>0.8568</v>
      </c>
      <c r="D45" s="27">
        <v>148</v>
      </c>
      <c r="E45" s="27">
        <v>148</v>
      </c>
      <c r="F45" s="27"/>
      <c r="G45" s="27">
        <v>56</v>
      </c>
      <c r="H45" s="27" t="s">
        <v>40</v>
      </c>
      <c r="K45" s="27"/>
      <c r="L45" s="27"/>
    </row>
    <row r="46" spans="1:12" ht="15">
      <c r="A46" s="27">
        <v>134</v>
      </c>
      <c r="B46" s="27">
        <v>0.8022</v>
      </c>
      <c r="C46" s="27">
        <v>0.8508</v>
      </c>
      <c r="D46" s="27">
        <v>148</v>
      </c>
      <c r="E46" s="27">
        <v>148</v>
      </c>
      <c r="F46" s="27"/>
      <c r="G46" s="27">
        <v>57</v>
      </c>
      <c r="H46" s="27" t="s">
        <v>40</v>
      </c>
      <c r="K46" s="27"/>
      <c r="L46" s="27"/>
    </row>
    <row r="47" spans="1:12" ht="15">
      <c r="A47" s="27">
        <v>135</v>
      </c>
      <c r="B47" s="27">
        <v>0.7961</v>
      </c>
      <c r="C47" s="27">
        <v>0.8462</v>
      </c>
      <c r="D47" s="27">
        <v>148</v>
      </c>
      <c r="E47" s="27">
        <v>148</v>
      </c>
      <c r="F47" s="27"/>
      <c r="G47" s="27">
        <v>58</v>
      </c>
      <c r="H47" s="27" t="s">
        <v>40</v>
      </c>
      <c r="K47" s="27"/>
      <c r="L47" s="27"/>
    </row>
    <row r="48" spans="1:12" ht="15">
      <c r="A48" s="27">
        <v>136</v>
      </c>
      <c r="B48" s="27">
        <v>0.7903</v>
      </c>
      <c r="C48" s="27">
        <v>0.8101</v>
      </c>
      <c r="D48" s="27">
        <v>148</v>
      </c>
      <c r="E48" s="27">
        <v>148</v>
      </c>
      <c r="F48" s="27"/>
      <c r="G48" s="27">
        <v>59</v>
      </c>
      <c r="H48" s="27" t="s">
        <v>40</v>
      </c>
      <c r="K48" s="27"/>
      <c r="L48" s="27"/>
    </row>
    <row r="49" spans="1:12" ht="15">
      <c r="A49" s="27">
        <v>137</v>
      </c>
      <c r="B49" s="27">
        <v>0.7846</v>
      </c>
      <c r="C49" s="27">
        <v>0.8358</v>
      </c>
      <c r="D49" s="27">
        <v>148</v>
      </c>
      <c r="E49" s="27">
        <v>148</v>
      </c>
      <c r="F49" s="27"/>
      <c r="G49" s="27">
        <v>60</v>
      </c>
      <c r="H49" s="27" t="s">
        <v>41</v>
      </c>
      <c r="K49" s="27"/>
      <c r="L49" s="27"/>
    </row>
    <row r="50" spans="1:12" ht="15">
      <c r="A50" s="27">
        <v>138</v>
      </c>
      <c r="B50" s="27">
        <v>0.779</v>
      </c>
      <c r="C50" s="27">
        <v>0.8302</v>
      </c>
      <c r="D50" s="27">
        <v>148</v>
      </c>
      <c r="E50" s="27">
        <v>148</v>
      </c>
      <c r="F50" s="27"/>
      <c r="G50" s="27">
        <v>61</v>
      </c>
      <c r="H50" s="27" t="s">
        <v>41</v>
      </c>
      <c r="K50" s="27"/>
      <c r="L50" s="27"/>
    </row>
    <row r="51" spans="1:12" ht="15">
      <c r="A51" s="27">
        <v>139</v>
      </c>
      <c r="B51" s="27">
        <v>0.7735</v>
      </c>
      <c r="C51" s="27">
        <v>0.8257</v>
      </c>
      <c r="D51" s="27">
        <v>148</v>
      </c>
      <c r="E51" s="27">
        <v>148</v>
      </c>
      <c r="F51" s="27"/>
      <c r="G51" s="27">
        <v>62</v>
      </c>
      <c r="H51" s="27" t="s">
        <v>41</v>
      </c>
      <c r="K51" s="27"/>
      <c r="L51" s="27"/>
    </row>
    <row r="52" spans="1:12" ht="15">
      <c r="A52" s="27">
        <v>140</v>
      </c>
      <c r="B52" s="27">
        <v>0.7682</v>
      </c>
      <c r="C52" s="27">
        <v>0.8202</v>
      </c>
      <c r="D52" s="27">
        <v>148</v>
      </c>
      <c r="E52" s="27">
        <v>148</v>
      </c>
      <c r="F52" s="27"/>
      <c r="G52" s="27">
        <v>63</v>
      </c>
      <c r="H52" s="27" t="s">
        <v>41</v>
      </c>
      <c r="K52" s="27"/>
      <c r="L52" s="27"/>
    </row>
    <row r="53" spans="1:12" ht="15">
      <c r="A53" s="27">
        <v>141</v>
      </c>
      <c r="B53" s="27">
        <v>0.763</v>
      </c>
      <c r="C53" s="27">
        <v>0.8159</v>
      </c>
      <c r="D53" s="27">
        <v>148</v>
      </c>
      <c r="E53" s="27">
        <v>148</v>
      </c>
      <c r="F53" s="27"/>
      <c r="G53" s="27">
        <v>64</v>
      </c>
      <c r="H53" s="27" t="s">
        <v>41</v>
      </c>
      <c r="K53" s="27"/>
      <c r="L53" s="27"/>
    </row>
    <row r="54" spans="1:12" ht="15">
      <c r="A54" s="27">
        <v>142</v>
      </c>
      <c r="B54" s="27">
        <v>0.7579</v>
      </c>
      <c r="C54" s="27">
        <v>0.8105</v>
      </c>
      <c r="D54" s="27">
        <v>148</v>
      </c>
      <c r="E54" s="27">
        <v>148</v>
      </c>
      <c r="F54" s="27"/>
      <c r="G54" s="27">
        <v>65</v>
      </c>
      <c r="H54" s="27" t="s">
        <v>41</v>
      </c>
      <c r="K54" s="27"/>
      <c r="L54" s="27"/>
    </row>
    <row r="55" spans="1:12" ht="15">
      <c r="A55" s="27">
        <v>143</v>
      </c>
      <c r="B55" s="27">
        <v>0.7528</v>
      </c>
      <c r="C55" s="27">
        <v>0.8052</v>
      </c>
      <c r="D55" s="27">
        <v>148</v>
      </c>
      <c r="E55" s="27">
        <v>148</v>
      </c>
      <c r="F55" s="27"/>
      <c r="G55" s="27">
        <v>66</v>
      </c>
      <c r="H55" s="27" t="s">
        <v>41</v>
      </c>
      <c r="K55" s="27"/>
      <c r="L55" s="27"/>
    </row>
    <row r="56" spans="1:12" ht="15">
      <c r="A56" s="27">
        <v>144</v>
      </c>
      <c r="B56" s="27">
        <v>0.7479</v>
      </c>
      <c r="C56" s="27">
        <v>0.801</v>
      </c>
      <c r="D56" s="27">
        <v>148</v>
      </c>
      <c r="E56" s="27">
        <v>148</v>
      </c>
      <c r="F56" s="27"/>
      <c r="G56" s="27">
        <v>67</v>
      </c>
      <c r="H56" s="27" t="s">
        <v>41</v>
      </c>
      <c r="K56" s="27"/>
      <c r="L56" s="27"/>
    </row>
    <row r="57" spans="1:12" ht="15">
      <c r="A57" s="27">
        <v>145</v>
      </c>
      <c r="B57" s="27">
        <v>0.7432</v>
      </c>
      <c r="C57" s="27">
        <v>0.7959</v>
      </c>
      <c r="D57" s="27">
        <v>148</v>
      </c>
      <c r="E57" s="27">
        <v>148</v>
      </c>
      <c r="F57" s="27"/>
      <c r="G57" s="27">
        <v>68</v>
      </c>
      <c r="H57" s="27" t="s">
        <v>41</v>
      </c>
      <c r="K57" s="27"/>
      <c r="L57" s="27"/>
    </row>
    <row r="58" spans="1:12" ht="15">
      <c r="A58" s="27">
        <v>146</v>
      </c>
      <c r="B58" s="27">
        <v>0.7385</v>
      </c>
      <c r="C58" s="27">
        <v>0.7918</v>
      </c>
      <c r="D58" s="27">
        <v>148</v>
      </c>
      <c r="E58" s="27">
        <v>148</v>
      </c>
      <c r="F58" s="27"/>
      <c r="G58" s="27">
        <v>69</v>
      </c>
      <c r="H58" s="27" t="s">
        <v>41</v>
      </c>
      <c r="K58" s="27"/>
      <c r="L58" s="27"/>
    </row>
    <row r="59" spans="1:12" ht="15">
      <c r="A59" s="27">
        <v>147</v>
      </c>
      <c r="B59" s="27">
        <v>0.7339</v>
      </c>
      <c r="C59" s="27">
        <v>0.7867</v>
      </c>
      <c r="D59" s="27">
        <v>148</v>
      </c>
      <c r="E59" s="27">
        <v>148</v>
      </c>
      <c r="F59" s="27"/>
      <c r="G59" s="27">
        <v>70</v>
      </c>
      <c r="H59" s="27" t="s">
        <v>42</v>
      </c>
      <c r="K59" s="27"/>
      <c r="L59" s="27"/>
    </row>
    <row r="60" spans="1:12" ht="15">
      <c r="A60" s="27">
        <v>148</v>
      </c>
      <c r="B60" s="27">
        <v>0.7294</v>
      </c>
      <c r="C60" s="27">
        <v>0.7827</v>
      </c>
      <c r="D60" s="27">
        <v>148</v>
      </c>
      <c r="E60" s="27">
        <v>148</v>
      </c>
      <c r="F60" s="27"/>
      <c r="G60" s="27">
        <v>71</v>
      </c>
      <c r="H60" s="27" t="s">
        <v>42</v>
      </c>
      <c r="K60" s="27"/>
      <c r="L60" s="27"/>
    </row>
    <row r="61" spans="1:12" ht="15">
      <c r="A61" s="27">
        <v>149</v>
      </c>
      <c r="B61" s="27">
        <v>0.725</v>
      </c>
      <c r="C61" s="27">
        <v>0.7769</v>
      </c>
      <c r="D61" s="27">
        <v>165</v>
      </c>
      <c r="E61" s="27">
        <v>165</v>
      </c>
      <c r="F61" s="27"/>
      <c r="G61" s="27">
        <v>72</v>
      </c>
      <c r="H61" s="27" t="s">
        <v>42</v>
      </c>
      <c r="K61" s="27"/>
      <c r="L61" s="27"/>
    </row>
    <row r="62" spans="1:12" ht="15">
      <c r="A62" s="27">
        <v>150</v>
      </c>
      <c r="B62" s="27">
        <v>0.7207</v>
      </c>
      <c r="C62" s="27">
        <v>0.7737</v>
      </c>
      <c r="D62" s="27">
        <v>165</v>
      </c>
      <c r="E62" s="27">
        <v>165</v>
      </c>
      <c r="F62" s="27"/>
      <c r="G62" s="27">
        <v>73</v>
      </c>
      <c r="H62" s="27" t="s">
        <v>42</v>
      </c>
      <c r="K62" s="27"/>
      <c r="L62" s="27"/>
    </row>
    <row r="63" spans="1:12" ht="15">
      <c r="A63" s="27">
        <v>151</v>
      </c>
      <c r="B63" s="27">
        <v>0.7165</v>
      </c>
      <c r="C63" s="27">
        <v>0.7697</v>
      </c>
      <c r="D63" s="27">
        <v>165</v>
      </c>
      <c r="E63" s="27">
        <v>165</v>
      </c>
      <c r="F63" s="27"/>
      <c r="G63" s="27">
        <v>74</v>
      </c>
      <c r="H63" s="27" t="s">
        <v>42</v>
      </c>
      <c r="K63" s="27"/>
      <c r="L63" s="27"/>
    </row>
    <row r="64" spans="1:12" ht="15">
      <c r="A64" s="27">
        <v>152</v>
      </c>
      <c r="B64" s="27">
        <v>0.7124</v>
      </c>
      <c r="C64" s="27">
        <v>0.7666</v>
      </c>
      <c r="D64" s="27">
        <v>165</v>
      </c>
      <c r="E64" s="27">
        <v>165</v>
      </c>
      <c r="F64" s="27"/>
      <c r="G64" s="27">
        <v>75</v>
      </c>
      <c r="H64" s="27" t="s">
        <v>42</v>
      </c>
      <c r="K64" s="27"/>
      <c r="L64" s="27"/>
    </row>
    <row r="65" spans="1:12" ht="15">
      <c r="A65" s="27">
        <v>153</v>
      </c>
      <c r="B65" s="27">
        <v>0.7083</v>
      </c>
      <c r="C65" s="27">
        <v>0.7627</v>
      </c>
      <c r="D65" s="27">
        <v>165</v>
      </c>
      <c r="E65" s="27">
        <v>165</v>
      </c>
      <c r="F65" s="27"/>
      <c r="G65" s="27">
        <v>76</v>
      </c>
      <c r="H65" s="27" t="s">
        <v>42</v>
      </c>
      <c r="K65" s="27"/>
      <c r="L65" s="27"/>
    </row>
    <row r="66" spans="1:12" ht="15">
      <c r="A66" s="27">
        <v>154</v>
      </c>
      <c r="B66" s="27">
        <v>0.7044</v>
      </c>
      <c r="C66" s="27">
        <v>0.7596</v>
      </c>
      <c r="D66" s="27">
        <v>165</v>
      </c>
      <c r="E66" s="27">
        <v>165</v>
      </c>
      <c r="F66" s="27"/>
      <c r="G66" s="27">
        <v>77</v>
      </c>
      <c r="H66" s="27" t="s">
        <v>42</v>
      </c>
      <c r="K66" s="27"/>
      <c r="L66" s="27"/>
    </row>
    <row r="67" spans="1:12" ht="15">
      <c r="A67" s="27">
        <v>155</v>
      </c>
      <c r="B67" s="27">
        <v>0.7004</v>
      </c>
      <c r="C67" s="27">
        <v>0.7565</v>
      </c>
      <c r="D67" s="27">
        <v>165</v>
      </c>
      <c r="E67" s="27">
        <v>165</v>
      </c>
      <c r="F67" s="27"/>
      <c r="G67" s="27">
        <v>78</v>
      </c>
      <c r="H67" s="27" t="s">
        <v>42</v>
      </c>
      <c r="K67" s="27"/>
      <c r="L67" s="27"/>
    </row>
    <row r="68" spans="1:12" ht="15">
      <c r="A68" s="27">
        <v>156</v>
      </c>
      <c r="B68" s="27">
        <v>0.6967</v>
      </c>
      <c r="C68" s="27">
        <v>0.752</v>
      </c>
      <c r="D68" s="27">
        <v>165</v>
      </c>
      <c r="E68" s="27">
        <v>165</v>
      </c>
      <c r="F68" s="27"/>
      <c r="G68" s="27">
        <v>79</v>
      </c>
      <c r="H68" s="27" t="s">
        <v>42</v>
      </c>
      <c r="K68" s="27"/>
      <c r="L68" s="27"/>
    </row>
    <row r="69" spans="1:12" ht="15">
      <c r="A69" s="27">
        <v>157</v>
      </c>
      <c r="B69" s="27">
        <v>0.693</v>
      </c>
      <c r="C69" s="27">
        <v>0.752</v>
      </c>
      <c r="D69" s="27">
        <v>165</v>
      </c>
      <c r="E69" s="27">
        <v>165</v>
      </c>
      <c r="F69" s="27"/>
      <c r="G69" s="27"/>
      <c r="H69" s="27"/>
      <c r="K69" s="27"/>
      <c r="L69" s="27"/>
    </row>
    <row r="70" spans="1:12" ht="15">
      <c r="A70" s="27">
        <v>158</v>
      </c>
      <c r="B70" s="27">
        <v>0.6893</v>
      </c>
      <c r="C70" s="27">
        <v>0.7453</v>
      </c>
      <c r="D70" s="27">
        <v>165</v>
      </c>
      <c r="E70" s="27">
        <v>165</v>
      </c>
      <c r="F70" s="27"/>
      <c r="G70" s="27"/>
      <c r="H70" s="27"/>
      <c r="K70" s="27"/>
      <c r="L70" s="27"/>
    </row>
    <row r="71" spans="1:12" ht="15">
      <c r="A71" s="27">
        <v>159</v>
      </c>
      <c r="B71" s="27">
        <v>0.6857</v>
      </c>
      <c r="C71" s="27">
        <v>0.7431</v>
      </c>
      <c r="D71" s="27">
        <v>165</v>
      </c>
      <c r="E71" s="27">
        <v>165</v>
      </c>
      <c r="F71" s="27"/>
      <c r="G71" s="27"/>
      <c r="H71" s="27"/>
      <c r="K71" s="27"/>
      <c r="L71" s="27"/>
    </row>
    <row r="72" spans="1:12" ht="15">
      <c r="A72" s="27">
        <v>160</v>
      </c>
      <c r="B72" s="27">
        <v>0.6822</v>
      </c>
      <c r="C72" s="27">
        <v>0.7387</v>
      </c>
      <c r="D72" s="27">
        <v>165</v>
      </c>
      <c r="E72" s="27">
        <v>165</v>
      </c>
      <c r="F72" s="27"/>
      <c r="G72" s="27"/>
      <c r="H72" s="27"/>
      <c r="K72" s="27"/>
      <c r="L72" s="27"/>
    </row>
    <row r="73" spans="1:12" ht="15">
      <c r="A73" s="27">
        <v>161</v>
      </c>
      <c r="B73" s="27">
        <v>0.6787</v>
      </c>
      <c r="C73" s="27">
        <v>0.7358</v>
      </c>
      <c r="D73" s="27">
        <v>165</v>
      </c>
      <c r="E73" s="27">
        <v>165</v>
      </c>
      <c r="F73" s="27"/>
      <c r="G73" s="27"/>
      <c r="H73" s="27"/>
      <c r="K73" s="27"/>
      <c r="L73" s="27"/>
    </row>
    <row r="74" spans="1:12" ht="15">
      <c r="A74" s="27">
        <v>162</v>
      </c>
      <c r="B74" s="27">
        <v>0.6753</v>
      </c>
      <c r="C74" s="27">
        <v>0.7322</v>
      </c>
      <c r="D74" s="27">
        <v>165</v>
      </c>
      <c r="E74" s="27">
        <v>165</v>
      </c>
      <c r="F74" s="27"/>
      <c r="G74" s="27"/>
      <c r="H74" s="27"/>
      <c r="K74" s="27"/>
      <c r="L74" s="27"/>
    </row>
    <row r="75" spans="1:12" ht="15">
      <c r="A75" s="27">
        <v>163</v>
      </c>
      <c r="B75" s="27">
        <v>0.672</v>
      </c>
      <c r="C75" s="27">
        <v>0.7293</v>
      </c>
      <c r="D75" s="27">
        <v>165</v>
      </c>
      <c r="E75" s="27">
        <v>165</v>
      </c>
      <c r="F75" s="27"/>
      <c r="G75" s="27"/>
      <c r="H75" s="27"/>
      <c r="K75" s="27"/>
      <c r="L75" s="27"/>
    </row>
    <row r="76" spans="1:12" ht="15">
      <c r="A76" s="27">
        <v>164</v>
      </c>
      <c r="B76" s="27">
        <v>0.6688</v>
      </c>
      <c r="C76" s="27">
        <v>0.7258</v>
      </c>
      <c r="D76" s="27">
        <v>165</v>
      </c>
      <c r="E76" s="27">
        <v>165</v>
      </c>
      <c r="F76" s="27"/>
      <c r="G76" s="27"/>
      <c r="H76" s="27"/>
      <c r="K76" s="27"/>
      <c r="L76" s="27"/>
    </row>
    <row r="77" spans="1:12" ht="15">
      <c r="A77" s="27">
        <v>165</v>
      </c>
      <c r="B77" s="27">
        <v>0.6656</v>
      </c>
      <c r="C77" s="27">
        <v>0.723</v>
      </c>
      <c r="D77" s="27">
        <v>165</v>
      </c>
      <c r="E77" s="27">
        <v>165</v>
      </c>
      <c r="F77" s="27"/>
      <c r="G77" s="27"/>
      <c r="H77" s="27"/>
      <c r="K77" s="27"/>
      <c r="L77" s="27"/>
    </row>
    <row r="78" spans="1:12" ht="15">
      <c r="A78" s="27">
        <v>166</v>
      </c>
      <c r="B78" s="27">
        <v>0.6624</v>
      </c>
      <c r="C78" s="27">
        <v>0.7196</v>
      </c>
      <c r="D78" s="27">
        <v>181</v>
      </c>
      <c r="E78" s="27">
        <v>181</v>
      </c>
      <c r="F78" s="27"/>
      <c r="G78" s="27"/>
      <c r="H78" s="27"/>
      <c r="K78" s="27"/>
      <c r="L78" s="27"/>
    </row>
    <row r="79" spans="1:12" ht="15">
      <c r="A79" s="27">
        <v>167</v>
      </c>
      <c r="B79" s="27">
        <v>0.6593</v>
      </c>
      <c r="C79" s="27">
        <v>0.7168</v>
      </c>
      <c r="D79" s="27">
        <v>181</v>
      </c>
      <c r="E79" s="27">
        <v>181</v>
      </c>
      <c r="F79" s="27"/>
      <c r="G79" s="27"/>
      <c r="H79" s="27"/>
      <c r="K79" s="27"/>
      <c r="L79" s="27"/>
    </row>
    <row r="80" spans="1:12" ht="15">
      <c r="A80" s="27">
        <v>168</v>
      </c>
      <c r="B80" s="27">
        <v>0.6563</v>
      </c>
      <c r="C80" s="27">
        <v>0.7134</v>
      </c>
      <c r="D80" s="27">
        <v>181</v>
      </c>
      <c r="E80" s="27">
        <v>181</v>
      </c>
      <c r="F80" s="27"/>
      <c r="G80" s="27"/>
      <c r="H80" s="27"/>
      <c r="K80" s="27"/>
      <c r="L80" s="27"/>
    </row>
    <row r="81" spans="1:12" ht="15">
      <c r="A81" s="27">
        <v>169</v>
      </c>
      <c r="B81" s="27">
        <v>0.6533</v>
      </c>
      <c r="C81" s="27">
        <v>0.7107</v>
      </c>
      <c r="D81" s="27">
        <v>181</v>
      </c>
      <c r="E81" s="27">
        <v>181</v>
      </c>
      <c r="F81" s="27"/>
      <c r="G81" s="27"/>
      <c r="H81" s="27"/>
      <c r="K81" s="27"/>
      <c r="L81" s="27"/>
    </row>
    <row r="82" spans="1:12" ht="15">
      <c r="A82" s="27">
        <v>170</v>
      </c>
      <c r="B82" s="27">
        <v>0.6504</v>
      </c>
      <c r="C82" s="27">
        <v>0.7074</v>
      </c>
      <c r="D82" s="27">
        <v>181</v>
      </c>
      <c r="E82" s="27">
        <v>181</v>
      </c>
      <c r="F82" s="27"/>
      <c r="G82" s="27"/>
      <c r="H82" s="27"/>
      <c r="K82" s="27"/>
      <c r="L82" s="27"/>
    </row>
    <row r="83" spans="1:12" ht="15">
      <c r="A83" s="27">
        <v>171</v>
      </c>
      <c r="B83" s="27">
        <v>0.6475</v>
      </c>
      <c r="C83" s="27">
        <v>0.704</v>
      </c>
      <c r="D83" s="27">
        <v>181</v>
      </c>
      <c r="E83" s="27">
        <v>181</v>
      </c>
      <c r="F83" s="27"/>
      <c r="G83" s="27"/>
      <c r="H83" s="27"/>
      <c r="K83" s="27"/>
      <c r="L83" s="27"/>
    </row>
    <row r="84" spans="1:12" ht="15">
      <c r="A84" s="27">
        <v>172</v>
      </c>
      <c r="B84" s="27">
        <v>0.6447</v>
      </c>
      <c r="C84" s="27">
        <v>0.7014</v>
      </c>
      <c r="D84" s="27">
        <v>181</v>
      </c>
      <c r="E84" s="27">
        <v>181</v>
      </c>
      <c r="F84" s="27"/>
      <c r="G84" s="27"/>
      <c r="H84" s="27"/>
      <c r="K84" s="27"/>
      <c r="L84" s="27"/>
    </row>
    <row r="85" spans="1:12" ht="15">
      <c r="A85" s="27">
        <v>173</v>
      </c>
      <c r="B85" s="27">
        <v>0.642</v>
      </c>
      <c r="C85" s="27">
        <v>0.6981</v>
      </c>
      <c r="D85" s="27">
        <v>181</v>
      </c>
      <c r="E85" s="27">
        <v>181</v>
      </c>
      <c r="F85" s="27"/>
      <c r="G85" s="27"/>
      <c r="H85" s="27"/>
      <c r="K85" s="27"/>
      <c r="L85" s="27"/>
    </row>
    <row r="86" spans="1:12" ht="15">
      <c r="A86" s="27">
        <v>174</v>
      </c>
      <c r="B86" s="27">
        <v>0.6392</v>
      </c>
      <c r="C86" s="27">
        <v>0.6956</v>
      </c>
      <c r="D86" s="27">
        <v>181</v>
      </c>
      <c r="E86" s="27">
        <v>181</v>
      </c>
      <c r="F86" s="27"/>
      <c r="G86" s="27"/>
      <c r="H86" s="27"/>
      <c r="K86" s="27"/>
      <c r="L86" s="27"/>
    </row>
    <row r="87" spans="1:12" ht="15">
      <c r="A87" s="27">
        <v>175</v>
      </c>
      <c r="B87" s="27">
        <v>0.6365</v>
      </c>
      <c r="C87" s="27">
        <v>0.6923</v>
      </c>
      <c r="D87" s="27">
        <v>181</v>
      </c>
      <c r="E87" s="27">
        <v>181</v>
      </c>
      <c r="F87" s="27"/>
      <c r="G87" s="27"/>
      <c r="H87" s="27"/>
      <c r="K87" s="27"/>
      <c r="L87" s="27"/>
    </row>
    <row r="88" spans="1:12" ht="15">
      <c r="A88" s="27">
        <v>176</v>
      </c>
      <c r="B88" s="27">
        <v>0.6339</v>
      </c>
      <c r="C88" s="27">
        <v>0.6898</v>
      </c>
      <c r="D88" s="27">
        <v>181</v>
      </c>
      <c r="E88" s="27">
        <v>181</v>
      </c>
      <c r="F88" s="27"/>
      <c r="G88" s="27"/>
      <c r="H88" s="27"/>
      <c r="K88" s="27"/>
      <c r="L88" s="27"/>
    </row>
    <row r="89" spans="1:12" ht="15">
      <c r="A89" s="27">
        <v>177</v>
      </c>
      <c r="B89" s="27">
        <v>0.6313</v>
      </c>
      <c r="C89" s="27">
        <v>0.6866</v>
      </c>
      <c r="D89" s="27">
        <v>181</v>
      </c>
      <c r="E89" s="27">
        <v>181</v>
      </c>
      <c r="F89" s="27"/>
      <c r="G89" s="27"/>
      <c r="H89" s="27"/>
      <c r="K89" s="27"/>
      <c r="L89" s="27"/>
    </row>
    <row r="90" spans="1:12" ht="15">
      <c r="A90" s="27">
        <v>178</v>
      </c>
      <c r="B90" s="27">
        <v>0.6288</v>
      </c>
      <c r="C90" s="27">
        <v>0.6811</v>
      </c>
      <c r="D90" s="27">
        <v>181</v>
      </c>
      <c r="E90" s="27">
        <v>181</v>
      </c>
      <c r="F90" s="27"/>
      <c r="G90" s="27"/>
      <c r="H90" s="27"/>
      <c r="K90" s="27"/>
      <c r="L90" s="27"/>
    </row>
    <row r="91" spans="1:12" ht="15">
      <c r="A91" s="27">
        <v>179</v>
      </c>
      <c r="B91" s="27">
        <v>0.6262</v>
      </c>
      <c r="C91" s="27">
        <v>0.681</v>
      </c>
      <c r="D91" s="27">
        <v>181</v>
      </c>
      <c r="E91" s="27">
        <v>181</v>
      </c>
      <c r="F91" s="27"/>
      <c r="G91" s="27"/>
      <c r="H91" s="27"/>
      <c r="K91" s="27"/>
      <c r="L91" s="27"/>
    </row>
    <row r="92" spans="1:12" ht="15">
      <c r="A92" s="27">
        <v>180</v>
      </c>
      <c r="B92" s="27">
        <v>0.6238</v>
      </c>
      <c r="C92" s="27">
        <v>0.6786</v>
      </c>
      <c r="D92" s="27">
        <v>181</v>
      </c>
      <c r="E92" s="27">
        <v>181</v>
      </c>
      <c r="F92" s="27"/>
      <c r="G92" s="27"/>
      <c r="H92" s="27"/>
      <c r="K92" s="27"/>
      <c r="L92" s="27"/>
    </row>
    <row r="93" spans="1:12" ht="15">
      <c r="A93" s="27">
        <v>181</v>
      </c>
      <c r="B93" s="27">
        <v>0.6214</v>
      </c>
      <c r="C93" s="27">
        <v>0.6755</v>
      </c>
      <c r="D93" s="27">
        <v>181</v>
      </c>
      <c r="E93" s="27">
        <v>181</v>
      </c>
      <c r="F93" s="27"/>
      <c r="G93" s="27"/>
      <c r="H93" s="27"/>
      <c r="K93" s="27"/>
      <c r="L93" s="27"/>
    </row>
    <row r="94" spans="1:12" ht="15">
      <c r="A94" s="27">
        <v>182</v>
      </c>
      <c r="B94" s="27">
        <v>0.619</v>
      </c>
      <c r="C94" s="27">
        <v>0.6731</v>
      </c>
      <c r="D94" s="27">
        <v>198</v>
      </c>
      <c r="E94" s="27">
        <v>198</v>
      </c>
      <c r="F94" s="27"/>
      <c r="G94" s="27"/>
      <c r="H94" s="27"/>
      <c r="K94" s="27"/>
      <c r="L94" s="27"/>
    </row>
    <row r="95" spans="1:12" ht="15">
      <c r="A95" s="27">
        <v>183</v>
      </c>
      <c r="B95" s="27">
        <v>0.6167</v>
      </c>
      <c r="C95" s="27">
        <v>0.6701</v>
      </c>
      <c r="D95" s="27">
        <v>198</v>
      </c>
      <c r="E95" s="27">
        <v>198</v>
      </c>
      <c r="F95" s="27"/>
      <c r="G95" s="27"/>
      <c r="H95" s="27"/>
      <c r="K95" s="27"/>
      <c r="L95" s="27"/>
    </row>
    <row r="96" spans="1:12" ht="15">
      <c r="A96" s="27">
        <v>184</v>
      </c>
      <c r="B96" s="27">
        <v>0.6144</v>
      </c>
      <c r="C96" s="27">
        <v>0.6671</v>
      </c>
      <c r="D96" s="27">
        <v>198</v>
      </c>
      <c r="E96" s="27">
        <v>198</v>
      </c>
      <c r="F96" s="27"/>
      <c r="G96" s="27"/>
      <c r="H96" s="27"/>
      <c r="K96" s="27"/>
      <c r="L96" s="27"/>
    </row>
    <row r="97" spans="1:12" ht="15">
      <c r="A97" s="27">
        <v>185</v>
      </c>
      <c r="B97" s="27">
        <v>0.6121</v>
      </c>
      <c r="C97" s="27">
        <v>0.6618</v>
      </c>
      <c r="D97" s="27">
        <v>198</v>
      </c>
      <c r="E97" s="27">
        <v>198</v>
      </c>
      <c r="F97" s="27"/>
      <c r="G97" s="27"/>
      <c r="H97" s="27"/>
      <c r="K97" s="27"/>
      <c r="L97" s="27"/>
    </row>
    <row r="98" spans="1:12" ht="15">
      <c r="A98" s="27">
        <v>186</v>
      </c>
      <c r="B98" s="27">
        <v>0.6099</v>
      </c>
      <c r="C98" s="27">
        <v>0.6604</v>
      </c>
      <c r="D98" s="27">
        <v>198</v>
      </c>
      <c r="E98" s="27">
        <v>198</v>
      </c>
      <c r="F98" s="27"/>
      <c r="G98" s="27"/>
      <c r="H98" s="27"/>
      <c r="K98" s="27"/>
      <c r="L98" s="27"/>
    </row>
    <row r="99" spans="1:12" ht="15">
      <c r="A99" s="27">
        <v>187</v>
      </c>
      <c r="B99" s="27">
        <v>0.6077</v>
      </c>
      <c r="C99" s="27">
        <v>0.6595</v>
      </c>
      <c r="D99" s="27">
        <v>198</v>
      </c>
      <c r="E99" s="27">
        <v>198</v>
      </c>
      <c r="F99" s="27"/>
      <c r="G99" s="27"/>
      <c r="H99" s="27"/>
      <c r="K99" s="27"/>
      <c r="L99" s="27"/>
    </row>
    <row r="100" spans="1:12" ht="15">
      <c r="A100" s="27">
        <v>188</v>
      </c>
      <c r="B100" s="27">
        <v>0.6056</v>
      </c>
      <c r="C100" s="27">
        <v>0.6566</v>
      </c>
      <c r="D100" s="27">
        <v>198</v>
      </c>
      <c r="E100" s="27">
        <v>198</v>
      </c>
      <c r="F100" s="27"/>
      <c r="G100" s="27"/>
      <c r="H100" s="27"/>
      <c r="K100" s="27"/>
      <c r="L100" s="27"/>
    </row>
    <row r="101" spans="1:12" ht="15">
      <c r="A101" s="27">
        <v>189</v>
      </c>
      <c r="B101" s="27">
        <v>0.6036</v>
      </c>
      <c r="C101" s="27">
        <v>0.6543</v>
      </c>
      <c r="D101" s="27">
        <v>198</v>
      </c>
      <c r="E101" s="27">
        <v>198</v>
      </c>
      <c r="F101" s="27"/>
      <c r="G101" s="27"/>
      <c r="H101" s="27"/>
      <c r="K101" s="27"/>
      <c r="L101" s="27"/>
    </row>
    <row r="102" spans="1:12" ht="15">
      <c r="A102" s="27">
        <v>190</v>
      </c>
      <c r="B102" s="27">
        <v>0.6014</v>
      </c>
      <c r="C102" s="27">
        <v>0.6521</v>
      </c>
      <c r="D102" s="27">
        <v>198</v>
      </c>
      <c r="E102" s="27">
        <v>198</v>
      </c>
      <c r="F102" s="27"/>
      <c r="G102" s="27"/>
      <c r="H102" s="27"/>
      <c r="K102" s="27"/>
      <c r="L102" s="27"/>
    </row>
    <row r="103" spans="1:12" ht="15">
      <c r="A103" s="27">
        <v>191</v>
      </c>
      <c r="B103" s="27">
        <v>0.5994</v>
      </c>
      <c r="C103" s="27">
        <v>0.6492</v>
      </c>
      <c r="D103" s="27">
        <v>198</v>
      </c>
      <c r="E103" s="27">
        <v>198</v>
      </c>
      <c r="F103" s="27"/>
      <c r="G103" s="27"/>
      <c r="H103" s="27"/>
      <c r="K103" s="27"/>
      <c r="L103" s="27"/>
    </row>
    <row r="104" spans="1:12" ht="15">
      <c r="A104" s="27">
        <v>192</v>
      </c>
      <c r="B104" s="27">
        <v>0.5878</v>
      </c>
      <c r="C104" s="27">
        <v>0.6464</v>
      </c>
      <c r="D104" s="27">
        <v>198</v>
      </c>
      <c r="E104" s="27">
        <v>198</v>
      </c>
      <c r="F104" s="27"/>
      <c r="G104" s="27"/>
      <c r="H104" s="27"/>
      <c r="K104" s="27"/>
      <c r="L104" s="27"/>
    </row>
    <row r="105" spans="1:12" ht="15">
      <c r="A105" s="27">
        <v>193</v>
      </c>
      <c r="B105" s="27">
        <v>0.5954</v>
      </c>
      <c r="C105" s="27">
        <v>0.6442</v>
      </c>
      <c r="D105" s="27">
        <v>198</v>
      </c>
      <c r="E105" s="27">
        <v>198</v>
      </c>
      <c r="F105" s="27"/>
      <c r="G105" s="27"/>
      <c r="H105" s="27"/>
      <c r="K105" s="27"/>
      <c r="L105" s="27"/>
    </row>
    <row r="106" spans="1:12" ht="15">
      <c r="A106" s="27">
        <v>194</v>
      </c>
      <c r="B106" s="27">
        <v>0.5935</v>
      </c>
      <c r="C106" s="27">
        <v>0.6415</v>
      </c>
      <c r="D106" s="27">
        <v>198</v>
      </c>
      <c r="E106" s="27">
        <v>198</v>
      </c>
      <c r="F106" s="27"/>
      <c r="G106" s="27"/>
      <c r="H106" s="27"/>
      <c r="K106" s="27"/>
      <c r="L106" s="27"/>
    </row>
    <row r="107" spans="1:12" ht="15">
      <c r="A107" s="27">
        <v>195</v>
      </c>
      <c r="B107" s="27">
        <v>0.5916</v>
      </c>
      <c r="C107" s="27">
        <v>0.6387</v>
      </c>
      <c r="D107" s="27">
        <v>198</v>
      </c>
      <c r="E107" s="27">
        <v>198</v>
      </c>
      <c r="F107" s="27"/>
      <c r="G107" s="27"/>
      <c r="H107" s="27"/>
      <c r="K107" s="27"/>
      <c r="L107" s="27"/>
    </row>
    <row r="108" spans="1:12" ht="15">
      <c r="A108" s="27">
        <v>196</v>
      </c>
      <c r="B108" s="27">
        <v>0.5897</v>
      </c>
      <c r="C108" s="27">
        <v>0.6366</v>
      </c>
      <c r="D108" s="27">
        <v>198</v>
      </c>
      <c r="E108" s="27">
        <v>198</v>
      </c>
      <c r="F108" s="27"/>
      <c r="G108" s="27"/>
      <c r="H108" s="27"/>
      <c r="K108" s="27"/>
      <c r="L108" s="27"/>
    </row>
    <row r="109" spans="1:12" ht="15">
      <c r="A109" s="27">
        <v>197</v>
      </c>
      <c r="B109" s="27">
        <v>0.5879</v>
      </c>
      <c r="C109" s="27">
        <v>0.6339</v>
      </c>
      <c r="D109" s="27">
        <v>198</v>
      </c>
      <c r="E109" s="27">
        <v>198</v>
      </c>
      <c r="F109" s="27"/>
      <c r="G109" s="27"/>
      <c r="H109" s="27"/>
      <c r="K109" s="27"/>
      <c r="L109" s="27"/>
    </row>
    <row r="110" spans="1:12" ht="15">
      <c r="A110" s="27">
        <v>198</v>
      </c>
      <c r="B110" s="27">
        <v>0.5861</v>
      </c>
      <c r="C110" s="27">
        <v>0.6317</v>
      </c>
      <c r="D110" s="27">
        <v>198</v>
      </c>
      <c r="E110" s="27">
        <v>198</v>
      </c>
      <c r="F110" s="27"/>
      <c r="G110" s="27"/>
      <c r="H110" s="27"/>
      <c r="K110" s="27"/>
      <c r="L110" s="27"/>
    </row>
    <row r="111" spans="1:12" ht="15">
      <c r="A111" s="27">
        <v>199</v>
      </c>
      <c r="B111" s="27">
        <v>0.5843</v>
      </c>
      <c r="C111" s="27">
        <v>0.63</v>
      </c>
      <c r="D111" s="27">
        <v>220</v>
      </c>
      <c r="E111" s="27" t="s">
        <v>34</v>
      </c>
      <c r="F111" s="27"/>
      <c r="G111" s="27"/>
      <c r="H111" s="27"/>
      <c r="K111" s="27"/>
      <c r="L111" s="27"/>
    </row>
    <row r="112" spans="1:12" ht="15">
      <c r="A112" s="27">
        <v>200</v>
      </c>
      <c r="B112" s="27">
        <v>0.5826</v>
      </c>
      <c r="C112" s="27">
        <v>0.6286</v>
      </c>
      <c r="D112" s="27">
        <v>220</v>
      </c>
      <c r="E112" s="27" t="s">
        <v>34</v>
      </c>
      <c r="F112" s="27"/>
      <c r="G112" s="27"/>
      <c r="H112" s="27"/>
      <c r="K112" s="27"/>
      <c r="L112" s="27"/>
    </row>
    <row r="113" spans="1:12" ht="15">
      <c r="A113" s="27">
        <v>201</v>
      </c>
      <c r="B113" s="27">
        <v>0.5809</v>
      </c>
      <c r="C113" s="27">
        <v>0.6269</v>
      </c>
      <c r="D113" s="27">
        <v>220</v>
      </c>
      <c r="E113" s="27" t="s">
        <v>34</v>
      </c>
      <c r="F113" s="27"/>
      <c r="G113" s="27"/>
      <c r="H113" s="27"/>
      <c r="K113" s="27"/>
      <c r="L113" s="27"/>
    </row>
    <row r="114" spans="1:12" ht="15">
      <c r="A114" s="27">
        <v>202</v>
      </c>
      <c r="B114" s="27">
        <v>0.5792</v>
      </c>
      <c r="C114" s="27">
        <v>0.6256</v>
      </c>
      <c r="D114" s="27">
        <v>220</v>
      </c>
      <c r="E114" s="27" t="s">
        <v>34</v>
      </c>
      <c r="F114" s="27"/>
      <c r="G114" s="27"/>
      <c r="H114" s="27"/>
      <c r="K114" s="27"/>
      <c r="L114" s="27"/>
    </row>
    <row r="115" spans="1:12" ht="15">
      <c r="A115" s="27">
        <v>203</v>
      </c>
      <c r="B115" s="27">
        <v>0.5776</v>
      </c>
      <c r="C115" s="27">
        <v>0.6239</v>
      </c>
      <c r="D115" s="27">
        <v>220</v>
      </c>
      <c r="E115" s="27" t="s">
        <v>34</v>
      </c>
      <c r="F115" s="27"/>
      <c r="G115" s="27"/>
      <c r="H115" s="27"/>
      <c r="K115" s="27"/>
      <c r="L115" s="27"/>
    </row>
    <row r="116" spans="1:12" ht="15">
      <c r="A116" s="27">
        <v>204</v>
      </c>
      <c r="B116" s="27">
        <v>0.576</v>
      </c>
      <c r="C116" s="27">
        <v>0.6226</v>
      </c>
      <c r="D116" s="27">
        <v>220</v>
      </c>
      <c r="E116" s="27" t="s">
        <v>34</v>
      </c>
      <c r="F116" s="27"/>
      <c r="G116" s="27"/>
      <c r="H116" s="27"/>
      <c r="K116" s="27"/>
      <c r="L116" s="27"/>
    </row>
    <row r="117" spans="1:12" ht="15">
      <c r="A117" s="27">
        <v>205</v>
      </c>
      <c r="B117" s="27">
        <v>0.5744</v>
      </c>
      <c r="C117" s="27">
        <v>0.6209</v>
      </c>
      <c r="D117" s="27">
        <v>220</v>
      </c>
      <c r="E117" s="27" t="s">
        <v>34</v>
      </c>
      <c r="F117" s="27"/>
      <c r="G117" s="27"/>
      <c r="H117" s="27"/>
      <c r="K117" s="27"/>
      <c r="L117" s="27"/>
    </row>
    <row r="118" spans="1:12" ht="15">
      <c r="A118" s="27">
        <v>206</v>
      </c>
      <c r="B118" s="27">
        <v>0.5729</v>
      </c>
      <c r="C118" s="27">
        <v>0.6196</v>
      </c>
      <c r="D118" s="27">
        <v>220</v>
      </c>
      <c r="E118" s="27" t="s">
        <v>34</v>
      </c>
      <c r="F118" s="27"/>
      <c r="G118" s="27"/>
      <c r="H118" s="27"/>
      <c r="K118" s="27"/>
      <c r="L118" s="27"/>
    </row>
    <row r="119" spans="1:12" ht="15">
      <c r="A119" s="27">
        <v>207</v>
      </c>
      <c r="B119" s="27">
        <v>0.5714</v>
      </c>
      <c r="C119" s="27">
        <v>0.618</v>
      </c>
      <c r="D119" s="27">
        <v>220</v>
      </c>
      <c r="E119" s="27" t="s">
        <v>34</v>
      </c>
      <c r="F119" s="27"/>
      <c r="G119" s="27"/>
      <c r="H119" s="27"/>
      <c r="K119" s="27"/>
      <c r="L119" s="27"/>
    </row>
    <row r="120" spans="1:12" ht="15">
      <c r="A120" s="27">
        <v>208</v>
      </c>
      <c r="B120" s="27">
        <v>0.57</v>
      </c>
      <c r="C120" s="27">
        <v>0.6167</v>
      </c>
      <c r="D120" s="27">
        <v>220</v>
      </c>
      <c r="E120" s="27" t="s">
        <v>34</v>
      </c>
      <c r="F120" s="27"/>
      <c r="G120" s="27"/>
      <c r="H120" s="27"/>
      <c r="K120" s="27"/>
      <c r="L120" s="27"/>
    </row>
    <row r="121" spans="1:12" ht="15">
      <c r="A121" s="27">
        <v>209</v>
      </c>
      <c r="B121" s="27">
        <v>0.5685</v>
      </c>
      <c r="C121" s="27">
        <v>0.6151</v>
      </c>
      <c r="D121" s="27">
        <v>220</v>
      </c>
      <c r="E121" s="27" t="s">
        <v>34</v>
      </c>
      <c r="F121" s="27"/>
      <c r="G121" s="27"/>
      <c r="H121" s="27"/>
      <c r="K121" s="27"/>
      <c r="L121" s="27"/>
    </row>
    <row r="122" spans="1:12" ht="15">
      <c r="A122" s="27">
        <v>210</v>
      </c>
      <c r="B122" s="27">
        <v>0.567</v>
      </c>
      <c r="C122" s="27">
        <v>0.6134</v>
      </c>
      <c r="D122" s="27">
        <v>220</v>
      </c>
      <c r="E122" s="27" t="s">
        <v>34</v>
      </c>
      <c r="F122" s="27"/>
      <c r="G122" s="27"/>
      <c r="H122" s="27"/>
      <c r="K122" s="27"/>
      <c r="L122" s="27"/>
    </row>
    <row r="123" spans="1:12" ht="15">
      <c r="A123" s="27">
        <v>211</v>
      </c>
      <c r="B123" s="27">
        <v>0.5657</v>
      </c>
      <c r="C123" s="27">
        <v>0.6122</v>
      </c>
      <c r="D123" s="27">
        <v>220</v>
      </c>
      <c r="E123" s="27" t="s">
        <v>34</v>
      </c>
      <c r="F123" s="27"/>
      <c r="G123" s="27"/>
      <c r="H123" s="27"/>
      <c r="K123" s="27"/>
      <c r="L123" s="27"/>
    </row>
    <row r="124" spans="1:12" ht="15">
      <c r="A124" s="27">
        <v>212</v>
      </c>
      <c r="B124" s="27">
        <v>0.5643</v>
      </c>
      <c r="C124" s="27">
        <v>0.6109</v>
      </c>
      <c r="D124" s="27">
        <v>220</v>
      </c>
      <c r="E124" s="27" t="s">
        <v>34</v>
      </c>
      <c r="F124" s="27"/>
      <c r="G124" s="27"/>
      <c r="H124" s="27"/>
      <c r="K124" s="27"/>
      <c r="L124" s="27"/>
    </row>
    <row r="125" spans="1:12" ht="15">
      <c r="A125" s="27">
        <v>213</v>
      </c>
      <c r="B125" s="27">
        <v>0.563</v>
      </c>
      <c r="C125" s="27">
        <v>0.6093</v>
      </c>
      <c r="D125" s="27">
        <v>220</v>
      </c>
      <c r="E125" s="27" t="s">
        <v>34</v>
      </c>
      <c r="F125" s="27"/>
      <c r="G125" s="27"/>
      <c r="H125" s="27"/>
      <c r="K125" s="27"/>
      <c r="L125" s="27"/>
    </row>
    <row r="126" spans="1:12" ht="15">
      <c r="A126" s="27">
        <v>214</v>
      </c>
      <c r="B126" s="27">
        <v>0.5617</v>
      </c>
      <c r="C126" s="27">
        <v>0.6077</v>
      </c>
      <c r="D126" s="27">
        <v>220</v>
      </c>
      <c r="E126" s="27" t="s">
        <v>34</v>
      </c>
      <c r="F126" s="27"/>
      <c r="G126" s="27"/>
      <c r="H126" s="27"/>
      <c r="K126" s="27"/>
      <c r="L126" s="27"/>
    </row>
    <row r="127" spans="1:12" ht="15">
      <c r="A127" s="27">
        <v>215</v>
      </c>
      <c r="B127" s="27">
        <v>0.5604</v>
      </c>
      <c r="C127" s="27">
        <v>0.6064</v>
      </c>
      <c r="D127" s="27">
        <v>220</v>
      </c>
      <c r="E127" s="27" t="s">
        <v>34</v>
      </c>
      <c r="F127" s="27"/>
      <c r="G127" s="27"/>
      <c r="H127" s="27"/>
      <c r="K127" s="27"/>
      <c r="L127" s="27"/>
    </row>
    <row r="128" spans="1:12" ht="15">
      <c r="A128" s="27">
        <v>216</v>
      </c>
      <c r="B128" s="27">
        <v>0.5592</v>
      </c>
      <c r="C128" s="27">
        <v>0.6049</v>
      </c>
      <c r="D128" s="27">
        <v>220</v>
      </c>
      <c r="E128" s="27" t="s">
        <v>34</v>
      </c>
      <c r="F128" s="27"/>
      <c r="G128" s="27"/>
      <c r="H128" s="27"/>
      <c r="K128" s="27"/>
      <c r="L128" s="27"/>
    </row>
    <row r="129" spans="1:12" ht="15">
      <c r="A129" s="27">
        <v>217</v>
      </c>
      <c r="B129" s="27">
        <v>0.558</v>
      </c>
      <c r="C129" s="27">
        <v>0.6036</v>
      </c>
      <c r="D129" s="27">
        <v>220</v>
      </c>
      <c r="E129" s="27" t="s">
        <v>34</v>
      </c>
      <c r="F129" s="27"/>
      <c r="G129" s="27"/>
      <c r="H129" s="27"/>
      <c r="K129" s="27"/>
      <c r="L129" s="27"/>
    </row>
    <row r="130" spans="1:12" ht="15">
      <c r="A130" s="27">
        <v>218</v>
      </c>
      <c r="B130" s="27">
        <v>0.5568</v>
      </c>
      <c r="C130" s="27">
        <v>0.6021</v>
      </c>
      <c r="D130" s="27">
        <v>220</v>
      </c>
      <c r="E130" s="27" t="s">
        <v>34</v>
      </c>
      <c r="F130" s="27"/>
      <c r="G130" s="27"/>
      <c r="H130" s="27"/>
      <c r="K130" s="27"/>
      <c r="L130" s="27"/>
    </row>
    <row r="131" spans="1:12" ht="15">
      <c r="A131" s="27">
        <v>219</v>
      </c>
      <c r="B131" s="27">
        <v>0.5556</v>
      </c>
      <c r="C131" s="27">
        <v>0.6008</v>
      </c>
      <c r="D131" s="27">
        <v>220</v>
      </c>
      <c r="E131" s="27" t="s">
        <v>34</v>
      </c>
      <c r="F131" s="27"/>
      <c r="G131" s="27"/>
      <c r="H131" s="27"/>
      <c r="K131" s="27"/>
      <c r="L131" s="27"/>
    </row>
    <row r="132" spans="1:12" ht="15">
      <c r="A132" s="27">
        <v>220</v>
      </c>
      <c r="B132" s="27">
        <v>0.5545</v>
      </c>
      <c r="C132" s="27">
        <v>0.5993</v>
      </c>
      <c r="D132" s="27">
        <v>220</v>
      </c>
      <c r="E132" s="27" t="s">
        <v>34</v>
      </c>
      <c r="F132" s="27"/>
      <c r="G132" s="27"/>
      <c r="H132" s="27"/>
      <c r="K132" s="27"/>
      <c r="L132" s="27"/>
    </row>
    <row r="133" spans="1:12" ht="15">
      <c r="A133" s="27">
        <v>221</v>
      </c>
      <c r="B133" s="27">
        <v>0.5535</v>
      </c>
      <c r="C133" s="27">
        <v>0.5981</v>
      </c>
      <c r="D133" s="27">
        <v>242</v>
      </c>
      <c r="E133" s="27" t="s">
        <v>34</v>
      </c>
      <c r="F133" s="27"/>
      <c r="G133" s="27"/>
      <c r="H133" s="27"/>
      <c r="K133" s="27"/>
      <c r="L133" s="27"/>
    </row>
    <row r="134" spans="1:12" ht="15">
      <c r="A134" s="27">
        <v>222</v>
      </c>
      <c r="B134" s="27">
        <v>0.5524</v>
      </c>
      <c r="C134" s="27">
        <v>0.5965</v>
      </c>
      <c r="D134" s="27">
        <v>242</v>
      </c>
      <c r="E134" s="27" t="s">
        <v>34</v>
      </c>
      <c r="F134" s="27"/>
      <c r="G134" s="27"/>
      <c r="H134" s="27"/>
      <c r="K134" s="27"/>
      <c r="L134" s="27"/>
    </row>
    <row r="135" spans="1:12" ht="15">
      <c r="A135" s="27">
        <v>223</v>
      </c>
      <c r="B135" s="27">
        <v>0.5514</v>
      </c>
      <c r="C135" s="27">
        <v>0.5953</v>
      </c>
      <c r="D135" s="27">
        <v>242</v>
      </c>
      <c r="E135" s="27" t="s">
        <v>34</v>
      </c>
      <c r="F135" s="27"/>
      <c r="G135" s="27"/>
      <c r="H135" s="27"/>
      <c r="K135" s="27"/>
      <c r="L135" s="27"/>
    </row>
    <row r="136" spans="1:12" ht="15">
      <c r="A136" s="27">
        <v>224</v>
      </c>
      <c r="B136" s="27">
        <v>0.5504</v>
      </c>
      <c r="C136" s="27">
        <v>0.5938</v>
      </c>
      <c r="D136" s="27">
        <v>242</v>
      </c>
      <c r="E136" s="27" t="s">
        <v>34</v>
      </c>
      <c r="F136" s="27"/>
      <c r="G136" s="27"/>
      <c r="H136" s="27"/>
      <c r="K136" s="27"/>
      <c r="L136" s="27"/>
    </row>
    <row r="137" spans="1:12" ht="15">
      <c r="A137" s="27">
        <v>225</v>
      </c>
      <c r="B137" s="27">
        <v>0.5994</v>
      </c>
      <c r="C137" s="27">
        <v>0.5926</v>
      </c>
      <c r="D137" s="27">
        <v>242</v>
      </c>
      <c r="E137" s="27" t="s">
        <v>34</v>
      </c>
      <c r="F137" s="27"/>
      <c r="G137" s="27"/>
      <c r="H137" s="27"/>
      <c r="K137" s="27"/>
      <c r="L137" s="27"/>
    </row>
    <row r="138" spans="1:12" ht="15">
      <c r="A138" s="27">
        <v>226</v>
      </c>
      <c r="B138" s="27">
        <v>0.5485</v>
      </c>
      <c r="C138" s="27">
        <v>0.5911</v>
      </c>
      <c r="D138" s="27">
        <v>242</v>
      </c>
      <c r="E138" s="27" t="s">
        <v>34</v>
      </c>
      <c r="F138" s="27"/>
      <c r="G138" s="27"/>
      <c r="H138" s="27"/>
      <c r="K138" s="27"/>
      <c r="L138" s="27"/>
    </row>
    <row r="139" spans="1:12" ht="15">
      <c r="A139" s="27">
        <v>227</v>
      </c>
      <c r="B139" s="27">
        <v>0.5476</v>
      </c>
      <c r="C139" s="27">
        <v>0.5896</v>
      </c>
      <c r="D139" s="27">
        <v>242</v>
      </c>
      <c r="E139" s="27" t="s">
        <v>34</v>
      </c>
      <c r="F139" s="27"/>
      <c r="G139" s="27"/>
      <c r="H139" s="27"/>
      <c r="K139" s="27"/>
      <c r="L139" s="27"/>
    </row>
    <row r="140" spans="1:12" ht="15">
      <c r="A140" s="27">
        <v>228</v>
      </c>
      <c r="B140" s="27">
        <v>0.5467</v>
      </c>
      <c r="C140" s="27">
        <v>0.5884</v>
      </c>
      <c r="D140" s="27">
        <v>242</v>
      </c>
      <c r="E140" s="27" t="s">
        <v>34</v>
      </c>
      <c r="F140" s="27"/>
      <c r="G140" s="27"/>
      <c r="H140" s="27"/>
      <c r="K140" s="27"/>
      <c r="L140" s="27"/>
    </row>
    <row r="141" spans="1:12" ht="15">
      <c r="A141" s="27">
        <v>229</v>
      </c>
      <c r="B141" s="27">
        <v>0.5458</v>
      </c>
      <c r="C141" s="27">
        <v>0.5869</v>
      </c>
      <c r="D141" s="27">
        <v>242</v>
      </c>
      <c r="E141" s="27" t="s">
        <v>34</v>
      </c>
      <c r="F141" s="27"/>
      <c r="G141" s="27"/>
      <c r="H141" s="27"/>
      <c r="K141" s="27"/>
      <c r="L141" s="27"/>
    </row>
    <row r="142" spans="1:12" ht="15">
      <c r="A142" s="27">
        <v>230</v>
      </c>
      <c r="B142" s="27">
        <v>0.5449</v>
      </c>
      <c r="C142" s="27">
        <v>0.5858</v>
      </c>
      <c r="D142" s="27">
        <v>242</v>
      </c>
      <c r="E142" s="27" t="s">
        <v>34</v>
      </c>
      <c r="F142" s="27"/>
      <c r="G142" s="27"/>
      <c r="H142" s="27"/>
      <c r="K142" s="27"/>
      <c r="L142" s="27"/>
    </row>
    <row r="143" spans="1:12" ht="15">
      <c r="A143" s="27">
        <v>231</v>
      </c>
      <c r="B143" s="27">
        <v>0.5441</v>
      </c>
      <c r="C143" s="27">
        <v>0.5843</v>
      </c>
      <c r="D143" s="27">
        <v>242</v>
      </c>
      <c r="E143" s="27" t="s">
        <v>34</v>
      </c>
      <c r="F143" s="27"/>
      <c r="G143" s="27"/>
      <c r="H143" s="27"/>
      <c r="K143" s="27"/>
      <c r="L143" s="27"/>
    </row>
    <row r="144" spans="1:12" ht="15">
      <c r="A144" s="27">
        <v>232</v>
      </c>
      <c r="B144" s="27">
        <v>0.5433</v>
      </c>
      <c r="C144" s="27">
        <v>0.5831</v>
      </c>
      <c r="D144" s="27">
        <v>242</v>
      </c>
      <c r="E144" s="27" t="s">
        <v>34</v>
      </c>
      <c r="F144" s="27"/>
      <c r="G144" s="27"/>
      <c r="H144" s="27"/>
      <c r="K144" s="27"/>
      <c r="L144" s="27"/>
    </row>
    <row r="145" spans="1:12" ht="15">
      <c r="A145" s="27">
        <v>233</v>
      </c>
      <c r="B145" s="27">
        <v>0.5426</v>
      </c>
      <c r="C145" s="27">
        <v>0.5817</v>
      </c>
      <c r="D145" s="27">
        <v>242</v>
      </c>
      <c r="E145" s="27" t="s">
        <v>34</v>
      </c>
      <c r="F145" s="27"/>
      <c r="G145" s="27"/>
      <c r="H145" s="27"/>
      <c r="K145" s="27"/>
      <c r="L145" s="27"/>
    </row>
    <row r="146" spans="1:12" ht="15">
      <c r="A146" s="27">
        <v>234</v>
      </c>
      <c r="B146" s="27">
        <v>0.5418</v>
      </c>
      <c r="C146" s="27">
        <v>0.5805</v>
      </c>
      <c r="D146" s="27">
        <v>242</v>
      </c>
      <c r="E146" s="27" t="s">
        <v>34</v>
      </c>
      <c r="F146" s="27"/>
      <c r="G146" s="27"/>
      <c r="H146" s="27"/>
      <c r="K146" s="27"/>
      <c r="L146" s="27"/>
    </row>
    <row r="147" spans="1:12" ht="15">
      <c r="A147" s="27">
        <v>235</v>
      </c>
      <c r="B147" s="27">
        <v>0.5411</v>
      </c>
      <c r="C147" s="27">
        <v>0.5791</v>
      </c>
      <c r="D147" s="27">
        <v>242</v>
      </c>
      <c r="E147" s="27" t="s">
        <v>34</v>
      </c>
      <c r="F147" s="27"/>
      <c r="G147" s="27"/>
      <c r="H147" s="27"/>
      <c r="K147" s="27"/>
      <c r="L147" s="27"/>
    </row>
    <row r="148" spans="1:12" ht="15">
      <c r="A148" s="27">
        <v>236</v>
      </c>
      <c r="B148" s="27">
        <v>0.5405</v>
      </c>
      <c r="C148" s="27">
        <v>0.5779</v>
      </c>
      <c r="D148" s="27">
        <v>242</v>
      </c>
      <c r="E148" s="27" t="s">
        <v>34</v>
      </c>
      <c r="F148" s="27"/>
      <c r="G148" s="27"/>
      <c r="H148" s="27"/>
      <c r="K148" s="27"/>
      <c r="L148" s="27"/>
    </row>
    <row r="149" spans="1:12" ht="15">
      <c r="A149" s="27">
        <v>237</v>
      </c>
      <c r="B149" s="27">
        <v>0.5398</v>
      </c>
      <c r="C149" s="27">
        <v>0.5765</v>
      </c>
      <c r="D149" s="27">
        <v>242</v>
      </c>
      <c r="E149" s="27" t="s">
        <v>34</v>
      </c>
      <c r="F149" s="27"/>
      <c r="G149" s="27"/>
      <c r="H149" s="27"/>
      <c r="K149" s="27"/>
      <c r="L149" s="27"/>
    </row>
    <row r="150" spans="1:12" ht="15">
      <c r="A150" s="27">
        <v>238</v>
      </c>
      <c r="B150" s="27">
        <v>0.5391</v>
      </c>
      <c r="C150" s="27">
        <v>0.5754</v>
      </c>
      <c r="D150" s="27">
        <v>242</v>
      </c>
      <c r="E150" s="27" t="s">
        <v>34</v>
      </c>
      <c r="F150" s="27"/>
      <c r="G150" s="27"/>
      <c r="H150" s="27"/>
      <c r="K150" s="27"/>
      <c r="L150" s="27"/>
    </row>
    <row r="151" spans="1:12" ht="15">
      <c r="A151" s="27">
        <v>239</v>
      </c>
      <c r="B151" s="27">
        <v>0.5385</v>
      </c>
      <c r="C151" s="27">
        <v>0.574</v>
      </c>
      <c r="D151" s="27">
        <v>242</v>
      </c>
      <c r="E151" s="27" t="s">
        <v>34</v>
      </c>
      <c r="F151" s="27"/>
      <c r="G151" s="27"/>
      <c r="H151" s="27"/>
      <c r="K151" s="27"/>
      <c r="L151" s="27"/>
    </row>
    <row r="152" spans="1:12" ht="15">
      <c r="A152" s="27">
        <v>240</v>
      </c>
      <c r="B152" s="27">
        <v>0.5379</v>
      </c>
      <c r="C152" s="27">
        <v>0.5725</v>
      </c>
      <c r="D152" s="27">
        <v>242</v>
      </c>
      <c r="E152" s="27" t="s">
        <v>34</v>
      </c>
      <c r="F152" s="27"/>
      <c r="G152" s="27"/>
      <c r="H152" s="27"/>
      <c r="K152" s="27"/>
      <c r="L152" s="27"/>
    </row>
    <row r="153" spans="1:12" ht="15">
      <c r="A153" s="27">
        <v>241</v>
      </c>
      <c r="B153" s="27">
        <v>0.5373</v>
      </c>
      <c r="C153" s="27">
        <v>0.5714</v>
      </c>
      <c r="D153" s="27">
        <v>242</v>
      </c>
      <c r="E153" s="27" t="s">
        <v>34</v>
      </c>
      <c r="F153" s="27"/>
      <c r="G153" s="27"/>
      <c r="H153" s="27"/>
      <c r="K153" s="27"/>
      <c r="L153" s="27"/>
    </row>
    <row r="154" spans="1:12" ht="15">
      <c r="A154" s="27">
        <v>242</v>
      </c>
      <c r="B154" s="27">
        <v>0.5367</v>
      </c>
      <c r="C154" s="27">
        <v>0.57</v>
      </c>
      <c r="D154" s="27">
        <v>242</v>
      </c>
      <c r="E154" s="27" t="s">
        <v>34</v>
      </c>
      <c r="F154" s="27"/>
      <c r="G154" s="27"/>
      <c r="H154" s="27"/>
      <c r="K154" s="27"/>
      <c r="L154" s="27"/>
    </row>
    <row r="155" spans="1:12" ht="15">
      <c r="A155" s="27">
        <v>243</v>
      </c>
      <c r="B155" s="27">
        <v>0.5362</v>
      </c>
      <c r="C155" s="27">
        <v>0.5693</v>
      </c>
      <c r="D155" s="27">
        <v>275</v>
      </c>
      <c r="E155" s="27" t="s">
        <v>34</v>
      </c>
      <c r="F155" s="27"/>
      <c r="G155" s="27"/>
      <c r="H155" s="27"/>
      <c r="K155" s="27"/>
      <c r="L155" s="27"/>
    </row>
    <row r="156" spans="1:12" ht="15">
      <c r="A156" s="27">
        <v>244</v>
      </c>
      <c r="B156" s="27">
        <v>0.5357</v>
      </c>
      <c r="C156" s="27">
        <v>0.5686</v>
      </c>
      <c r="D156" s="27">
        <v>275</v>
      </c>
      <c r="E156" s="27" t="s">
        <v>34</v>
      </c>
      <c r="F156" s="27"/>
      <c r="G156" s="27"/>
      <c r="H156" s="27"/>
      <c r="K156" s="27"/>
      <c r="L156" s="27"/>
    </row>
    <row r="157" spans="1:12" ht="15">
      <c r="A157" s="27">
        <v>245</v>
      </c>
      <c r="B157" s="27">
        <v>0.5352</v>
      </c>
      <c r="C157" s="27">
        <v>0.5681</v>
      </c>
      <c r="D157" s="27">
        <v>275</v>
      </c>
      <c r="E157" s="27" t="s">
        <v>34</v>
      </c>
      <c r="F157" s="27"/>
      <c r="G157" s="27"/>
      <c r="H157" s="27"/>
      <c r="K157" s="27"/>
      <c r="L157" s="27"/>
    </row>
    <row r="158" spans="1:12" ht="15">
      <c r="A158" s="27">
        <v>246</v>
      </c>
      <c r="B158" s="27">
        <v>0.5347</v>
      </c>
      <c r="C158" s="27">
        <v>0.5671</v>
      </c>
      <c r="D158" s="27">
        <v>275</v>
      </c>
      <c r="E158" s="27" t="s">
        <v>34</v>
      </c>
      <c r="F158" s="27"/>
      <c r="G158" s="27"/>
      <c r="H158" s="27"/>
      <c r="K158" s="27"/>
      <c r="L158" s="27"/>
    </row>
    <row r="159" spans="1:12" ht="15">
      <c r="A159" s="27">
        <v>247</v>
      </c>
      <c r="B159" s="27">
        <v>0.5342</v>
      </c>
      <c r="C159" s="27">
        <v>0.5669</v>
      </c>
      <c r="D159" s="27">
        <v>275</v>
      </c>
      <c r="E159" s="27" t="s">
        <v>34</v>
      </c>
      <c r="F159" s="27"/>
      <c r="G159" s="27"/>
      <c r="H159" s="27"/>
      <c r="K159" s="27"/>
      <c r="L159" s="27"/>
    </row>
    <row r="160" spans="1:12" ht="15">
      <c r="A160" s="27">
        <v>248</v>
      </c>
      <c r="B160" s="27">
        <v>0.5337</v>
      </c>
      <c r="C160" s="27">
        <v>0.5662</v>
      </c>
      <c r="D160" s="27">
        <v>275</v>
      </c>
      <c r="E160" s="27" t="s">
        <v>34</v>
      </c>
      <c r="F160" s="27"/>
      <c r="G160" s="27"/>
      <c r="H160" s="27"/>
      <c r="K160" s="27"/>
      <c r="L160" s="27"/>
    </row>
    <row r="161" spans="1:12" ht="15">
      <c r="A161" s="27">
        <v>249</v>
      </c>
      <c r="B161" s="27">
        <v>0.5333</v>
      </c>
      <c r="C161" s="27">
        <v>0.5556</v>
      </c>
      <c r="D161" s="27">
        <v>275</v>
      </c>
      <c r="E161" s="27" t="s">
        <v>34</v>
      </c>
      <c r="F161" s="27"/>
      <c r="G161" s="27"/>
      <c r="H161" s="27"/>
      <c r="K161" s="27"/>
      <c r="L161" s="27"/>
    </row>
    <row r="162" spans="1:12" ht="15">
      <c r="A162" s="27">
        <v>250</v>
      </c>
      <c r="B162" s="27">
        <v>0.5328</v>
      </c>
      <c r="C162" s="27">
        <v>0.5649</v>
      </c>
      <c r="D162" s="27">
        <v>275</v>
      </c>
      <c r="E162" s="27" t="s">
        <v>34</v>
      </c>
      <c r="F162" s="27"/>
      <c r="G162" s="27"/>
      <c r="H162" s="27"/>
      <c r="K162" s="27"/>
      <c r="L162" s="27"/>
    </row>
    <row r="163" spans="1:12" ht="15">
      <c r="A163" s="27">
        <v>251</v>
      </c>
      <c r="B163" s="27">
        <v>0.5325</v>
      </c>
      <c r="C163" s="27"/>
      <c r="D163" s="27">
        <v>275</v>
      </c>
      <c r="E163" s="27"/>
      <c r="F163" s="27"/>
      <c r="G163" s="27"/>
      <c r="H163" s="27"/>
      <c r="K163" s="27"/>
      <c r="L163" s="27"/>
    </row>
    <row r="164" spans="1:12" ht="15">
      <c r="A164" s="27">
        <v>252</v>
      </c>
      <c r="B164" s="27">
        <v>0.532</v>
      </c>
      <c r="C164" s="27"/>
      <c r="D164" s="27">
        <v>275</v>
      </c>
      <c r="E164" s="27"/>
      <c r="F164" s="27"/>
      <c r="G164" s="27"/>
      <c r="H164" s="27"/>
      <c r="K164" s="27"/>
      <c r="L164" s="27"/>
    </row>
    <row r="165" spans="1:12" ht="15">
      <c r="A165" s="27">
        <v>253</v>
      </c>
      <c r="B165" s="27">
        <v>0.5316</v>
      </c>
      <c r="C165" s="27"/>
      <c r="D165" s="27">
        <v>275</v>
      </c>
      <c r="E165" s="27"/>
      <c r="F165" s="27"/>
      <c r="G165" s="27"/>
      <c r="H165" s="27"/>
      <c r="K165" s="27"/>
      <c r="L165" s="27"/>
    </row>
    <row r="166" spans="1:12" ht="15">
      <c r="A166" s="27">
        <v>254</v>
      </c>
      <c r="B166" s="27">
        <v>0.5312</v>
      </c>
      <c r="C166" s="27"/>
      <c r="D166" s="27">
        <v>275</v>
      </c>
      <c r="E166" s="27"/>
      <c r="F166" s="27"/>
      <c r="G166" s="27"/>
      <c r="H166" s="27"/>
      <c r="K166" s="27"/>
      <c r="L166" s="27"/>
    </row>
    <row r="167" spans="1:12" ht="15">
      <c r="A167" s="27">
        <v>255</v>
      </c>
      <c r="B167" s="27">
        <v>0.5308</v>
      </c>
      <c r="C167" s="27"/>
      <c r="D167" s="27">
        <v>275</v>
      </c>
      <c r="E167" s="27"/>
      <c r="F167" s="27"/>
      <c r="G167" s="27"/>
      <c r="H167" s="27"/>
      <c r="K167" s="27"/>
      <c r="L167" s="27"/>
    </row>
    <row r="168" spans="1:12" ht="15">
      <c r="A168" s="27">
        <v>256</v>
      </c>
      <c r="B168" s="27">
        <v>0.5304</v>
      </c>
      <c r="C168" s="27"/>
      <c r="D168" s="27">
        <v>275</v>
      </c>
      <c r="E168" s="27"/>
      <c r="F168" s="27"/>
      <c r="G168" s="27"/>
      <c r="H168" s="27"/>
      <c r="K168" s="27"/>
      <c r="L168" s="27"/>
    </row>
    <row r="169" spans="1:12" ht="15">
      <c r="A169" s="27">
        <v>257</v>
      </c>
      <c r="B169" s="27">
        <v>0.53</v>
      </c>
      <c r="C169" s="27"/>
      <c r="D169" s="27">
        <v>275</v>
      </c>
      <c r="E169" s="27"/>
      <c r="F169" s="27"/>
      <c r="G169" s="27"/>
      <c r="H169" s="27"/>
      <c r="K169" s="27"/>
      <c r="L169" s="27"/>
    </row>
    <row r="170" spans="1:12" ht="15">
      <c r="A170" s="27">
        <v>258</v>
      </c>
      <c r="B170" s="27">
        <v>0.5296</v>
      </c>
      <c r="C170" s="27"/>
      <c r="D170" s="27">
        <v>275</v>
      </c>
      <c r="E170" s="27"/>
      <c r="F170" s="27"/>
      <c r="G170" s="27"/>
      <c r="H170" s="27"/>
      <c r="K170" s="27"/>
      <c r="L170" s="27"/>
    </row>
    <row r="171" spans="1:12" ht="15">
      <c r="A171" s="27">
        <v>259</v>
      </c>
      <c r="B171" s="27">
        <v>0.5292</v>
      </c>
      <c r="C171" s="27"/>
      <c r="D171" s="27">
        <v>275</v>
      </c>
      <c r="E171" s="27"/>
      <c r="F171" s="27"/>
      <c r="G171" s="27"/>
      <c r="H171" s="27"/>
      <c r="K171" s="27"/>
      <c r="L171" s="27"/>
    </row>
    <row r="172" spans="1:12" ht="15">
      <c r="A172" s="27">
        <v>260</v>
      </c>
      <c r="B172" s="27">
        <v>0.5289</v>
      </c>
      <c r="C172" s="27"/>
      <c r="D172" s="27">
        <v>275</v>
      </c>
      <c r="E172" s="27"/>
      <c r="F172" s="27"/>
      <c r="G172" s="27"/>
      <c r="H172" s="27"/>
      <c r="K172" s="27"/>
      <c r="L172" s="27"/>
    </row>
    <row r="173" spans="1:12" ht="15">
      <c r="A173" s="27">
        <v>261</v>
      </c>
      <c r="B173" s="27">
        <v>0.5284</v>
      </c>
      <c r="C173" s="27"/>
      <c r="D173" s="27">
        <v>275</v>
      </c>
      <c r="E173" s="27"/>
      <c r="F173" s="27"/>
      <c r="G173" s="27"/>
      <c r="H173" s="27"/>
      <c r="K173" s="27"/>
      <c r="L173" s="27"/>
    </row>
    <row r="174" spans="1:12" ht="15">
      <c r="A174" s="27">
        <v>262</v>
      </c>
      <c r="B174" s="27">
        <v>0.5281</v>
      </c>
      <c r="C174" s="27"/>
      <c r="D174" s="27">
        <v>275</v>
      </c>
      <c r="E174" s="27"/>
      <c r="F174" s="27"/>
      <c r="G174" s="27"/>
      <c r="H174" s="27"/>
      <c r="K174" s="27"/>
      <c r="L174" s="27"/>
    </row>
    <row r="175" spans="1:12" ht="15">
      <c r="A175" s="27">
        <v>263</v>
      </c>
      <c r="B175" s="27">
        <v>0.5276</v>
      </c>
      <c r="C175" s="27"/>
      <c r="D175" s="27">
        <v>275</v>
      </c>
      <c r="E175" s="27"/>
      <c r="F175" s="27"/>
      <c r="G175" s="27"/>
      <c r="H175" s="27"/>
      <c r="K175" s="27"/>
      <c r="L175" s="27"/>
    </row>
    <row r="176" spans="1:12" ht="15">
      <c r="A176" s="27">
        <v>264</v>
      </c>
      <c r="B176" s="27">
        <v>0.5273</v>
      </c>
      <c r="C176" s="27"/>
      <c r="D176" s="27">
        <v>275</v>
      </c>
      <c r="E176" s="27"/>
      <c r="F176" s="27"/>
      <c r="G176" s="27"/>
      <c r="H176" s="27"/>
      <c r="K176" s="27"/>
      <c r="L176" s="27"/>
    </row>
    <row r="177" spans="1:12" ht="15">
      <c r="A177" s="27">
        <v>265</v>
      </c>
      <c r="B177" s="27">
        <v>0.5268</v>
      </c>
      <c r="C177" s="27"/>
      <c r="D177" s="27">
        <v>275</v>
      </c>
      <c r="E177" s="27"/>
      <c r="F177" s="27"/>
      <c r="G177" s="27"/>
      <c r="H177" s="27"/>
      <c r="K177" s="27"/>
      <c r="L177" s="27"/>
    </row>
    <row r="178" spans="1:12" ht="15">
      <c r="A178" s="27">
        <v>266</v>
      </c>
      <c r="B178" s="27">
        <v>5263</v>
      </c>
      <c r="C178" s="27"/>
      <c r="D178" s="27">
        <v>275</v>
      </c>
      <c r="E178" s="27"/>
      <c r="F178" s="27"/>
      <c r="G178" s="27"/>
      <c r="H178" s="27"/>
      <c r="K178" s="27"/>
      <c r="L178" s="27"/>
    </row>
    <row r="179" spans="1:12" ht="15">
      <c r="A179" s="27">
        <v>267</v>
      </c>
      <c r="B179" s="27">
        <v>0.5259</v>
      </c>
      <c r="C179" s="27"/>
      <c r="D179" s="27">
        <v>275</v>
      </c>
      <c r="E179" s="27"/>
      <c r="F179" s="27"/>
      <c r="G179" s="27"/>
      <c r="H179" s="27"/>
      <c r="K179" s="27"/>
      <c r="L179" s="27"/>
    </row>
    <row r="180" spans="1:12" ht="15">
      <c r="A180" s="27">
        <v>268</v>
      </c>
      <c r="B180" s="27">
        <v>0.5254</v>
      </c>
      <c r="C180" s="27"/>
      <c r="D180" s="27">
        <v>275</v>
      </c>
      <c r="E180" s="27"/>
      <c r="F180" s="27"/>
      <c r="G180" s="27"/>
      <c r="H180" s="27"/>
      <c r="K180" s="27"/>
      <c r="L180" s="27"/>
    </row>
    <row r="181" spans="1:12" ht="15">
      <c r="A181" s="27">
        <v>269</v>
      </c>
      <c r="B181" s="27">
        <v>0.5248</v>
      </c>
      <c r="C181" s="27"/>
      <c r="D181" s="27">
        <v>275</v>
      </c>
      <c r="E181" s="27"/>
      <c r="F181" s="27"/>
      <c r="G181" s="27"/>
      <c r="H181" s="27"/>
      <c r="K181" s="27"/>
      <c r="L181" s="27"/>
    </row>
    <row r="182" spans="1:12" ht="15">
      <c r="A182" s="27">
        <v>270</v>
      </c>
      <c r="B182" s="27">
        <v>0.5243</v>
      </c>
      <c r="C182" s="27"/>
      <c r="D182" s="27">
        <v>275</v>
      </c>
      <c r="E182" s="27"/>
      <c r="F182" s="27"/>
      <c r="G182" s="27"/>
      <c r="H182" s="27"/>
      <c r="K182" s="27"/>
      <c r="L182" s="27"/>
    </row>
    <row r="183" spans="1:12" ht="15">
      <c r="A183" s="27">
        <v>271</v>
      </c>
      <c r="B183" s="27">
        <v>0.5239</v>
      </c>
      <c r="C183" s="27"/>
      <c r="D183" s="27">
        <v>275</v>
      </c>
      <c r="E183" s="27"/>
      <c r="F183" s="27"/>
      <c r="G183" s="27"/>
      <c r="H183" s="27"/>
      <c r="K183" s="27"/>
      <c r="L183" s="27"/>
    </row>
    <row r="184" spans="1:12" ht="15">
      <c r="A184" s="27">
        <v>272</v>
      </c>
      <c r="B184" s="27">
        <v>0.5232</v>
      </c>
      <c r="C184" s="27"/>
      <c r="D184" s="27">
        <v>275</v>
      </c>
      <c r="E184" s="27"/>
      <c r="F184" s="27"/>
      <c r="G184" s="27"/>
      <c r="H184" s="27"/>
      <c r="K184" s="27"/>
      <c r="L184" s="27"/>
    </row>
    <row r="185" spans="1:12" ht="15">
      <c r="A185" s="27">
        <v>273</v>
      </c>
      <c r="B185" s="27">
        <v>0.5227</v>
      </c>
      <c r="C185" s="27"/>
      <c r="D185" s="27">
        <v>275</v>
      </c>
      <c r="E185" s="27"/>
      <c r="F185" s="27"/>
      <c r="G185" s="27"/>
      <c r="H185" s="27"/>
      <c r="K185" s="27"/>
      <c r="L185" s="27"/>
    </row>
    <row r="186" spans="1:12" ht="15">
      <c r="A186" s="27">
        <v>274</v>
      </c>
      <c r="B186" s="27">
        <v>0.522</v>
      </c>
      <c r="C186" s="27"/>
      <c r="D186" s="27">
        <v>275</v>
      </c>
      <c r="E186" s="27"/>
      <c r="F186" s="27"/>
      <c r="G186" s="27"/>
      <c r="H186" s="27"/>
      <c r="K186" s="27"/>
      <c r="L186" s="27"/>
    </row>
    <row r="187" spans="1:12" ht="15">
      <c r="A187" s="27">
        <v>275</v>
      </c>
      <c r="B187" s="27">
        <v>0.5214</v>
      </c>
      <c r="C187" s="27"/>
      <c r="D187" s="27">
        <v>275</v>
      </c>
      <c r="E187" s="27"/>
      <c r="F187" s="27"/>
      <c r="G187" s="27"/>
      <c r="H187" s="27"/>
      <c r="K187" s="27"/>
      <c r="L187" s="27"/>
    </row>
    <row r="188" spans="1:12" ht="15">
      <c r="A188" s="27">
        <v>276</v>
      </c>
      <c r="B188" s="27">
        <v>0.5208</v>
      </c>
      <c r="C188" s="27"/>
      <c r="D188" s="27">
        <v>308</v>
      </c>
      <c r="E188" s="27"/>
      <c r="F188" s="27"/>
      <c r="G188" s="27"/>
      <c r="H188" s="27"/>
      <c r="K188" s="27"/>
      <c r="L188" s="27"/>
    </row>
    <row r="189" spans="1:12" ht="15">
      <c r="A189" s="27">
        <v>277</v>
      </c>
      <c r="B189" s="27">
        <v>0.5203</v>
      </c>
      <c r="C189" s="27"/>
      <c r="D189" s="27">
        <v>308</v>
      </c>
      <c r="E189" s="27"/>
      <c r="F189" s="27"/>
      <c r="G189" s="27"/>
      <c r="H189" s="27"/>
      <c r="K189" s="27"/>
      <c r="L189" s="27"/>
    </row>
    <row r="190" spans="1:12" ht="15">
      <c r="A190" s="27">
        <v>278</v>
      </c>
      <c r="B190" s="27">
        <v>0.5197</v>
      </c>
      <c r="C190" s="27"/>
      <c r="D190" s="27">
        <v>308</v>
      </c>
      <c r="E190" s="27"/>
      <c r="F190" s="27"/>
      <c r="G190" s="27"/>
      <c r="H190" s="27"/>
      <c r="K190" s="27"/>
      <c r="L190" s="27"/>
    </row>
    <row r="191" spans="1:12" ht="15">
      <c r="A191" s="27">
        <v>279</v>
      </c>
      <c r="B191" s="27">
        <v>0.5192</v>
      </c>
      <c r="C191" s="27"/>
      <c r="D191" s="27">
        <v>308</v>
      </c>
      <c r="E191" s="27"/>
      <c r="F191" s="27"/>
      <c r="G191" s="27"/>
      <c r="H191" s="27"/>
      <c r="K191" s="27"/>
      <c r="L191" s="27"/>
    </row>
    <row r="192" spans="1:12" ht="15">
      <c r="A192" s="27">
        <v>280</v>
      </c>
      <c r="B192" s="27">
        <v>0.5186</v>
      </c>
      <c r="C192" s="27"/>
      <c r="D192" s="27">
        <v>308</v>
      </c>
      <c r="E192" s="27"/>
      <c r="F192" s="27"/>
      <c r="G192" s="27"/>
      <c r="H192" s="27"/>
      <c r="K192" s="27"/>
      <c r="L192" s="27"/>
    </row>
    <row r="193" spans="1:12" ht="15">
      <c r="A193" s="27">
        <v>281</v>
      </c>
      <c r="B193" s="27">
        <v>0.518</v>
      </c>
      <c r="C193" s="27"/>
      <c r="D193" s="27">
        <v>308</v>
      </c>
      <c r="E193" s="27"/>
      <c r="F193" s="27"/>
      <c r="G193" s="27"/>
      <c r="H193" s="27"/>
      <c r="K193" s="27"/>
      <c r="L193" s="27"/>
    </row>
    <row r="194" spans="1:12" ht="15">
      <c r="A194" s="27">
        <v>282</v>
      </c>
      <c r="B194" s="27">
        <v>0.5175</v>
      </c>
      <c r="C194" s="27"/>
      <c r="D194" s="27">
        <v>308</v>
      </c>
      <c r="E194" s="27"/>
      <c r="F194" s="27"/>
      <c r="G194" s="27"/>
      <c r="H194" s="27"/>
      <c r="K194" s="27"/>
      <c r="L194" s="27"/>
    </row>
    <row r="195" spans="1:12" ht="15">
      <c r="A195" s="27">
        <v>283</v>
      </c>
      <c r="B195" s="27">
        <v>0.5169</v>
      </c>
      <c r="C195" s="27"/>
      <c r="D195" s="27">
        <v>308</v>
      </c>
      <c r="E195" s="27"/>
      <c r="F195" s="27"/>
      <c r="G195" s="27"/>
      <c r="H195" s="27"/>
      <c r="K195" s="27"/>
      <c r="L195" s="27"/>
    </row>
    <row r="196" spans="1:12" ht="15">
      <c r="A196" s="27">
        <v>284</v>
      </c>
      <c r="B196" s="27">
        <v>0.5164</v>
      </c>
      <c r="C196" s="27"/>
      <c r="D196" s="27">
        <v>308</v>
      </c>
      <c r="E196" s="27"/>
      <c r="F196" s="27"/>
      <c r="G196" s="27"/>
      <c r="H196" s="27"/>
      <c r="K196" s="27"/>
      <c r="L196" s="27"/>
    </row>
    <row r="197" spans="1:12" ht="15">
      <c r="A197" s="27">
        <v>285</v>
      </c>
      <c r="B197" s="27">
        <v>0.5158</v>
      </c>
      <c r="C197" s="27"/>
      <c r="D197" s="27">
        <v>308</v>
      </c>
      <c r="E197" s="27"/>
      <c r="F197" s="27"/>
      <c r="G197" s="27"/>
      <c r="H197" s="27"/>
      <c r="K197" s="27"/>
      <c r="L197" s="27"/>
    </row>
    <row r="198" spans="1:12" ht="15">
      <c r="A198" s="27">
        <v>286</v>
      </c>
      <c r="B198" s="27">
        <v>0.5154</v>
      </c>
      <c r="C198" s="27"/>
      <c r="D198" s="27">
        <v>308</v>
      </c>
      <c r="E198" s="27"/>
      <c r="F198" s="27"/>
      <c r="G198" s="27"/>
      <c r="H198" s="27"/>
      <c r="K198" s="27"/>
      <c r="L198" s="27"/>
    </row>
    <row r="199" spans="1:12" ht="15">
      <c r="A199" s="27">
        <v>287</v>
      </c>
      <c r="B199" s="27">
        <v>0.5147</v>
      </c>
      <c r="C199" s="27"/>
      <c r="D199" s="27">
        <v>308</v>
      </c>
      <c r="E199" s="27"/>
      <c r="F199" s="27"/>
      <c r="G199" s="27"/>
      <c r="H199" s="27"/>
      <c r="K199" s="27"/>
      <c r="L199" s="27"/>
    </row>
    <row r="200" spans="1:12" ht="15">
      <c r="A200" s="27">
        <v>288</v>
      </c>
      <c r="B200" s="27">
        <v>0.5142</v>
      </c>
      <c r="C200" s="27"/>
      <c r="D200" s="27">
        <v>308</v>
      </c>
      <c r="E200" s="27"/>
      <c r="F200" s="27"/>
      <c r="G200" s="27"/>
      <c r="H200" s="27"/>
      <c r="K200" s="27"/>
      <c r="L200" s="27"/>
    </row>
    <row r="201" spans="1:12" ht="15">
      <c r="A201" s="27">
        <v>289</v>
      </c>
      <c r="B201" s="27">
        <v>0.5137</v>
      </c>
      <c r="C201" s="27"/>
      <c r="D201" s="27">
        <v>308</v>
      </c>
      <c r="E201" s="27"/>
      <c r="F201" s="27"/>
      <c r="G201" s="27"/>
      <c r="H201" s="27"/>
      <c r="K201" s="27"/>
      <c r="L201" s="27"/>
    </row>
    <row r="202" spans="1:12" ht="15">
      <c r="A202" s="27">
        <v>290</v>
      </c>
      <c r="B202" s="27">
        <v>0.5132</v>
      </c>
      <c r="C202" s="27"/>
      <c r="D202" s="27">
        <v>308</v>
      </c>
      <c r="E202" s="27"/>
      <c r="F202" s="27"/>
      <c r="G202" s="27"/>
      <c r="H202" s="27"/>
      <c r="K202" s="27"/>
      <c r="L202" s="27"/>
    </row>
    <row r="203" spans="1:12" ht="15">
      <c r="A203" s="27">
        <v>291</v>
      </c>
      <c r="B203" s="27">
        <v>0.5126</v>
      </c>
      <c r="C203" s="27"/>
      <c r="D203" s="27">
        <v>308</v>
      </c>
      <c r="E203" s="27"/>
      <c r="F203" s="27"/>
      <c r="G203" s="27"/>
      <c r="H203" s="27"/>
      <c r="K203" s="27"/>
      <c r="L203" s="27"/>
    </row>
    <row r="204" spans="1:12" ht="15">
      <c r="A204" s="27">
        <v>292</v>
      </c>
      <c r="B204" s="27">
        <v>0.5121</v>
      </c>
      <c r="C204" s="27"/>
      <c r="D204" s="27">
        <v>308</v>
      </c>
      <c r="E204" s="27"/>
      <c r="F204" s="27"/>
      <c r="G204" s="27"/>
      <c r="H204" s="27"/>
      <c r="K204" s="27"/>
      <c r="L204" s="27"/>
    </row>
    <row r="205" spans="1:12" ht="15">
      <c r="A205" s="27">
        <v>293</v>
      </c>
      <c r="B205" s="27">
        <v>0.5115</v>
      </c>
      <c r="C205" s="27"/>
      <c r="D205" s="27">
        <v>308</v>
      </c>
      <c r="E205" s="27"/>
      <c r="F205" s="27"/>
      <c r="G205" s="27"/>
      <c r="H205" s="27"/>
      <c r="K205" s="27"/>
      <c r="L205" s="27"/>
    </row>
    <row r="206" spans="1:12" ht="15">
      <c r="A206" s="27">
        <v>294</v>
      </c>
      <c r="B206" s="27">
        <v>0.5109</v>
      </c>
      <c r="C206" s="27"/>
      <c r="D206" s="27">
        <v>308</v>
      </c>
      <c r="E206" s="27"/>
      <c r="F206" s="27"/>
      <c r="G206" s="27"/>
      <c r="H206" s="27"/>
      <c r="K206" s="27"/>
      <c r="L206" s="27"/>
    </row>
    <row r="207" spans="1:12" ht="15">
      <c r="A207" s="27">
        <v>295</v>
      </c>
      <c r="B207" s="27">
        <v>0.5104</v>
      </c>
      <c r="C207" s="27"/>
      <c r="D207" s="27">
        <v>308</v>
      </c>
      <c r="E207" s="27"/>
      <c r="F207" s="27"/>
      <c r="G207" s="27"/>
      <c r="H207" s="27"/>
      <c r="K207" s="27"/>
      <c r="L207" s="27"/>
    </row>
    <row r="208" spans="1:12" ht="15">
      <c r="A208" s="27">
        <v>296</v>
      </c>
      <c r="B208" s="27">
        <v>0.5098</v>
      </c>
      <c r="C208" s="27"/>
      <c r="D208" s="27">
        <v>308</v>
      </c>
      <c r="E208" s="27"/>
      <c r="F208" s="27"/>
      <c r="G208" s="27"/>
      <c r="H208" s="27"/>
      <c r="K208" s="27"/>
      <c r="L208" s="27"/>
    </row>
    <row r="209" spans="1:12" ht="15">
      <c r="A209" s="27">
        <v>297</v>
      </c>
      <c r="B209" s="27">
        <v>0.5094</v>
      </c>
      <c r="C209" s="27"/>
      <c r="D209" s="27">
        <v>308</v>
      </c>
      <c r="E209" s="27"/>
      <c r="F209" s="27"/>
      <c r="G209" s="27"/>
      <c r="H209" s="27"/>
      <c r="K209" s="27"/>
      <c r="L209" s="27"/>
    </row>
    <row r="210" spans="1:12" ht="15">
      <c r="A210" s="27">
        <v>298</v>
      </c>
      <c r="B210" s="27">
        <v>0.5088</v>
      </c>
      <c r="C210" s="27"/>
      <c r="D210" s="27">
        <v>308</v>
      </c>
      <c r="E210" s="27"/>
      <c r="F210" s="27"/>
      <c r="G210" s="27"/>
      <c r="H210" s="27"/>
      <c r="K210" s="27"/>
      <c r="L210" s="27"/>
    </row>
    <row r="211" spans="1:12" ht="15">
      <c r="A211" s="27">
        <v>299</v>
      </c>
      <c r="B211" s="27">
        <v>0.5083</v>
      </c>
      <c r="C211" s="27"/>
      <c r="D211" s="27">
        <v>308</v>
      </c>
      <c r="E211" s="27"/>
      <c r="F211" s="27"/>
      <c r="G211" s="27"/>
      <c r="H211" s="27"/>
      <c r="K211" s="27"/>
      <c r="L211" s="27"/>
    </row>
    <row r="212" spans="1:12" ht="15">
      <c r="A212" s="27">
        <v>300</v>
      </c>
      <c r="B212" s="27">
        <v>0.5077</v>
      </c>
      <c r="C212" s="27"/>
      <c r="D212" s="27">
        <v>308</v>
      </c>
      <c r="E212" s="27"/>
      <c r="F212" s="27"/>
      <c r="G212" s="27"/>
      <c r="H212" s="27"/>
      <c r="K212" s="27"/>
      <c r="L212" s="27"/>
    </row>
    <row r="213" spans="1:12" ht="15">
      <c r="A213" s="27">
        <v>301</v>
      </c>
      <c r="B213" s="27">
        <v>0.5072</v>
      </c>
      <c r="C213" s="27"/>
      <c r="D213" s="27">
        <v>308</v>
      </c>
      <c r="E213" s="27"/>
      <c r="F213" s="27"/>
      <c r="G213" s="27"/>
      <c r="H213" s="27"/>
      <c r="K213" s="27"/>
      <c r="L213" s="27"/>
    </row>
    <row r="214" spans="1:12" ht="15">
      <c r="A214" s="27">
        <v>302</v>
      </c>
      <c r="B214" s="27">
        <v>0.5067</v>
      </c>
      <c r="C214" s="27"/>
      <c r="D214" s="27">
        <v>308</v>
      </c>
      <c r="E214" s="27"/>
      <c r="F214" s="27"/>
      <c r="G214" s="27"/>
      <c r="H214" s="27"/>
      <c r="K214" s="27"/>
      <c r="L214" s="27"/>
    </row>
    <row r="215" spans="1:12" ht="15">
      <c r="A215" s="27">
        <v>303</v>
      </c>
      <c r="B215" s="27">
        <v>0.5062</v>
      </c>
      <c r="C215" s="27"/>
      <c r="D215" s="27">
        <v>308</v>
      </c>
      <c r="E215" s="27"/>
      <c r="F215" s="27"/>
      <c r="G215" s="27"/>
      <c r="H215" s="27"/>
      <c r="K215" s="27"/>
      <c r="L215" s="27"/>
    </row>
    <row r="216" spans="1:12" ht="15">
      <c r="A216" s="27">
        <v>304</v>
      </c>
      <c r="B216" s="27">
        <v>0.5057</v>
      </c>
      <c r="C216" s="27"/>
      <c r="D216" s="27">
        <v>308</v>
      </c>
      <c r="E216" s="27"/>
      <c r="F216" s="27"/>
      <c r="G216" s="27"/>
      <c r="H216" s="27"/>
      <c r="K216" s="27"/>
      <c r="L216" s="27"/>
    </row>
    <row r="217" spans="1:12" ht="15">
      <c r="A217" s="27">
        <v>305</v>
      </c>
      <c r="B217" s="27">
        <v>0.5053</v>
      </c>
      <c r="C217" s="27"/>
      <c r="D217" s="27">
        <v>308</v>
      </c>
      <c r="E217" s="27"/>
      <c r="F217" s="27"/>
      <c r="G217" s="27"/>
      <c r="H217" s="27"/>
      <c r="K217" s="27"/>
      <c r="L217" s="27"/>
    </row>
    <row r="218" spans="1:12" ht="15">
      <c r="A218" s="27">
        <v>306</v>
      </c>
      <c r="B218" s="27">
        <v>0.5047</v>
      </c>
      <c r="C218" s="27"/>
      <c r="D218" s="27">
        <v>308</v>
      </c>
      <c r="E218" s="27"/>
      <c r="F218" s="27"/>
      <c r="G218" s="27"/>
      <c r="H218" s="27"/>
      <c r="K218" s="27"/>
      <c r="L218" s="27"/>
    </row>
    <row r="219" spans="1:12" ht="15">
      <c r="A219" s="27">
        <v>307</v>
      </c>
      <c r="B219" s="27">
        <v>0.5043</v>
      </c>
      <c r="C219" s="27"/>
      <c r="D219" s="27">
        <v>308</v>
      </c>
      <c r="E219" s="27"/>
      <c r="F219" s="27"/>
      <c r="G219" s="27"/>
      <c r="H219" s="27"/>
      <c r="K219" s="27"/>
      <c r="L219" s="27"/>
    </row>
    <row r="220" spans="1:12" ht="15">
      <c r="A220" s="27">
        <v>308</v>
      </c>
      <c r="B220" s="27">
        <v>0.5037</v>
      </c>
      <c r="C220" s="27"/>
      <c r="D220" s="27">
        <v>308</v>
      </c>
      <c r="E220" s="27"/>
      <c r="F220" s="27"/>
      <c r="G220" s="27"/>
      <c r="H220" s="27"/>
      <c r="K220" s="27"/>
      <c r="L220" s="27"/>
    </row>
    <row r="221" spans="1:12" ht="15">
      <c r="A221" s="27">
        <v>309</v>
      </c>
      <c r="B221" s="27">
        <v>0.5032</v>
      </c>
      <c r="C221" s="27"/>
      <c r="D221" s="27" t="s">
        <v>32</v>
      </c>
      <c r="E221" s="27"/>
      <c r="F221" s="27"/>
      <c r="G221" s="27"/>
      <c r="H221" s="27"/>
      <c r="K221" s="27"/>
      <c r="L221" s="27"/>
    </row>
    <row r="222" spans="1:12" ht="15">
      <c r="A222" s="27">
        <v>310</v>
      </c>
      <c r="B222" s="27">
        <v>0.5027</v>
      </c>
      <c r="C222" s="27"/>
      <c r="D222" s="27" t="s">
        <v>32</v>
      </c>
      <c r="E222" s="27"/>
      <c r="F222" s="27"/>
      <c r="G222" s="27"/>
      <c r="H222" s="27"/>
      <c r="K222" s="27"/>
      <c r="L222" s="27"/>
    </row>
    <row r="223" spans="1:12" ht="15">
      <c r="A223" s="27">
        <v>311</v>
      </c>
      <c r="B223" s="27">
        <v>0.5022</v>
      </c>
      <c r="C223" s="27"/>
      <c r="D223" s="27" t="s">
        <v>32</v>
      </c>
      <c r="E223" s="27"/>
      <c r="F223" s="27"/>
      <c r="G223" s="27"/>
      <c r="H223" s="27"/>
      <c r="K223" s="27"/>
      <c r="L223" s="27"/>
    </row>
    <row r="224" spans="1:12" ht="15">
      <c r="A224" s="27">
        <v>312</v>
      </c>
      <c r="B224" s="27">
        <v>0.5017</v>
      </c>
      <c r="C224" s="27"/>
      <c r="D224" s="27" t="s">
        <v>32</v>
      </c>
      <c r="E224" s="27"/>
      <c r="F224" s="27"/>
      <c r="G224" s="27"/>
      <c r="H224" s="27"/>
      <c r="K224" s="27"/>
      <c r="L224" s="27"/>
    </row>
    <row r="225" spans="1:12" ht="15">
      <c r="A225" s="27">
        <v>313</v>
      </c>
      <c r="B225" s="27">
        <v>0.5013</v>
      </c>
      <c r="C225" s="27"/>
      <c r="D225" s="27" t="s">
        <v>32</v>
      </c>
      <c r="E225" s="27"/>
      <c r="F225" s="27"/>
      <c r="G225" s="27"/>
      <c r="H225" s="27"/>
      <c r="K225" s="27"/>
      <c r="L225" s="27"/>
    </row>
    <row r="226" spans="1:12" ht="15">
      <c r="A226" s="27">
        <v>314</v>
      </c>
      <c r="B226" s="27">
        <v>0.5007</v>
      </c>
      <c r="C226" s="27"/>
      <c r="D226" s="27" t="s">
        <v>32</v>
      </c>
      <c r="E226" s="27"/>
      <c r="F226" s="27"/>
      <c r="G226" s="27"/>
      <c r="H226" s="27"/>
      <c r="K226" s="27"/>
      <c r="L226" s="27"/>
    </row>
    <row r="227" spans="1:12" ht="15">
      <c r="A227" s="27">
        <v>315</v>
      </c>
      <c r="B227" s="27">
        <v>5002</v>
      </c>
      <c r="C227" s="27"/>
      <c r="D227" s="27" t="s">
        <v>32</v>
      </c>
      <c r="E227" s="27"/>
      <c r="F227" s="27"/>
      <c r="G227" s="27"/>
      <c r="H227" s="27"/>
      <c r="K227" s="27"/>
      <c r="L227" s="27"/>
    </row>
    <row r="228" spans="1:12" ht="15">
      <c r="A228" s="27">
        <v>316</v>
      </c>
      <c r="B228" s="27">
        <v>4998</v>
      </c>
      <c r="C228" s="27"/>
      <c r="D228" s="27" t="s">
        <v>32</v>
      </c>
      <c r="E228" s="27"/>
      <c r="F228" s="27"/>
      <c r="G228" s="27"/>
      <c r="H228" s="27"/>
      <c r="K228" s="27"/>
      <c r="L228" s="27"/>
    </row>
    <row r="229" spans="1:12" ht="15">
      <c r="A229" s="27">
        <v>317</v>
      </c>
      <c r="B229" s="27">
        <v>0.4992</v>
      </c>
      <c r="C229" s="27"/>
      <c r="D229" s="27" t="s">
        <v>32</v>
      </c>
      <c r="E229" s="27"/>
      <c r="F229" s="27"/>
      <c r="G229" s="27"/>
      <c r="H229" s="27"/>
      <c r="K229" s="27"/>
      <c r="L229" s="27"/>
    </row>
    <row r="230" spans="1:12" ht="15">
      <c r="A230" s="27">
        <v>318</v>
      </c>
      <c r="B230" s="27">
        <v>0.4988</v>
      </c>
      <c r="C230" s="27"/>
      <c r="D230" s="27" t="s">
        <v>32</v>
      </c>
      <c r="E230" s="27"/>
      <c r="F230" s="27"/>
      <c r="G230" s="27"/>
      <c r="H230" s="27"/>
      <c r="K230" s="27"/>
      <c r="L230" s="27"/>
    </row>
    <row r="231" spans="1:12" ht="15">
      <c r="A231" s="27">
        <v>319</v>
      </c>
      <c r="B231" s="27">
        <v>0.4982</v>
      </c>
      <c r="C231" s="27"/>
      <c r="D231" s="27" t="s">
        <v>32</v>
      </c>
      <c r="E231" s="27"/>
      <c r="F231" s="27"/>
      <c r="G231" s="27"/>
      <c r="H231" s="27"/>
      <c r="K231" s="27"/>
      <c r="L231" s="27"/>
    </row>
    <row r="232" spans="1:12" ht="15">
      <c r="A232" s="27">
        <v>320</v>
      </c>
      <c r="B232" s="27">
        <v>0.4978</v>
      </c>
      <c r="C232" s="27"/>
      <c r="D232" s="27" t="s">
        <v>32</v>
      </c>
      <c r="E232" s="27"/>
      <c r="F232" s="27"/>
      <c r="G232" s="27"/>
      <c r="H232" s="27"/>
      <c r="K232" s="27"/>
      <c r="L232" s="27"/>
    </row>
    <row r="233" spans="1:12" ht="15">
      <c r="A233" s="27">
        <v>321</v>
      </c>
      <c r="B233" s="27">
        <v>0.4973</v>
      </c>
      <c r="C233" s="27"/>
      <c r="D233" s="27" t="s">
        <v>32</v>
      </c>
      <c r="E233" s="27"/>
      <c r="F233" s="27"/>
      <c r="G233" s="27"/>
      <c r="H233" s="27"/>
      <c r="K233" s="27"/>
      <c r="L233" s="27"/>
    </row>
    <row r="234" spans="1:12" ht="15">
      <c r="A234" s="27">
        <v>322</v>
      </c>
      <c r="B234" s="27">
        <v>0.4968</v>
      </c>
      <c r="C234" s="27"/>
      <c r="D234" s="27" t="s">
        <v>32</v>
      </c>
      <c r="E234" s="27"/>
      <c r="F234" s="27"/>
      <c r="G234" s="27"/>
      <c r="H234" s="27"/>
      <c r="K234" s="27"/>
      <c r="L234" s="27"/>
    </row>
    <row r="235" spans="1:12" ht="15">
      <c r="A235" s="27">
        <v>323</v>
      </c>
      <c r="B235" s="27">
        <v>0.4964</v>
      </c>
      <c r="C235" s="27"/>
      <c r="D235" s="27" t="s">
        <v>32</v>
      </c>
      <c r="E235" s="27"/>
      <c r="F235" s="27"/>
      <c r="G235" s="27"/>
      <c r="H235" s="27"/>
      <c r="K235" s="27"/>
      <c r="L235" s="27"/>
    </row>
    <row r="236" spans="1:12" ht="15">
      <c r="A236" s="27">
        <v>324</v>
      </c>
      <c r="B236" s="27">
        <v>0.4959</v>
      </c>
      <c r="C236" s="27"/>
      <c r="D236" s="27" t="s">
        <v>32</v>
      </c>
      <c r="E236" s="27"/>
      <c r="F236" s="27"/>
      <c r="G236" s="27"/>
      <c r="H236" s="27"/>
      <c r="K236" s="27"/>
      <c r="L236" s="27"/>
    </row>
    <row r="237" spans="1:12" ht="15">
      <c r="A237" s="27">
        <v>325</v>
      </c>
      <c r="B237" s="27">
        <v>0.4955</v>
      </c>
      <c r="C237" s="27"/>
      <c r="D237" s="27" t="s">
        <v>32</v>
      </c>
      <c r="E237" s="27"/>
      <c r="F237" s="27"/>
      <c r="G237" s="27"/>
      <c r="H237" s="27"/>
      <c r="K237" s="27"/>
      <c r="L237" s="27"/>
    </row>
    <row r="238" spans="1:12" ht="15">
      <c r="A238" s="27">
        <v>326</v>
      </c>
      <c r="B238" s="27">
        <v>0.495</v>
      </c>
      <c r="C238" s="27"/>
      <c r="D238" s="27" t="s">
        <v>32</v>
      </c>
      <c r="E238" s="27"/>
      <c r="F238" s="27"/>
      <c r="G238" s="27"/>
      <c r="H238" s="27"/>
      <c r="K238" s="27"/>
      <c r="L238" s="27"/>
    </row>
    <row r="239" spans="1:12" ht="15">
      <c r="A239" s="27">
        <v>327</v>
      </c>
      <c r="B239" s="27">
        <v>0.4946</v>
      </c>
      <c r="C239" s="27"/>
      <c r="D239" s="27" t="s">
        <v>32</v>
      </c>
      <c r="E239" s="27"/>
      <c r="F239" s="27"/>
      <c r="G239" s="27"/>
      <c r="H239" s="27"/>
      <c r="K239" s="27"/>
      <c r="L239" s="27"/>
    </row>
    <row r="240" spans="1:12" ht="15">
      <c r="A240" s="27">
        <v>328</v>
      </c>
      <c r="B240" s="27">
        <v>0.4941</v>
      </c>
      <c r="C240" s="27"/>
      <c r="D240" s="27" t="s">
        <v>32</v>
      </c>
      <c r="E240" s="27"/>
      <c r="F240" s="27"/>
      <c r="G240" s="27"/>
      <c r="H240" s="27"/>
      <c r="K240" s="27"/>
      <c r="L240" s="27"/>
    </row>
    <row r="241" spans="1:12" ht="15">
      <c r="A241" s="27">
        <v>329</v>
      </c>
      <c r="B241" s="27">
        <v>0.4937</v>
      </c>
      <c r="C241" s="27"/>
      <c r="D241" s="27" t="s">
        <v>32</v>
      </c>
      <c r="E241" s="27"/>
      <c r="F241" s="27"/>
      <c r="G241" s="27"/>
      <c r="H241" s="27"/>
      <c r="K241" s="27"/>
      <c r="L241" s="27"/>
    </row>
    <row r="242" spans="1:12" ht="15">
      <c r="A242" s="27">
        <v>330</v>
      </c>
      <c r="B242" s="27">
        <v>0.4932</v>
      </c>
      <c r="C242" s="27"/>
      <c r="D242" s="27" t="s">
        <v>32</v>
      </c>
      <c r="E242" s="27"/>
      <c r="F242" s="27"/>
      <c r="G242" s="27"/>
      <c r="H242" s="27"/>
      <c r="K242" s="27"/>
      <c r="L242" s="27"/>
    </row>
    <row r="243" spans="1:12" ht="15">
      <c r="A243" s="27">
        <v>331</v>
      </c>
      <c r="B243" s="27">
        <v>0.4928</v>
      </c>
      <c r="C243" s="27"/>
      <c r="D243" s="27" t="s">
        <v>32</v>
      </c>
      <c r="E243" s="27"/>
      <c r="F243" s="27"/>
      <c r="G243" s="27"/>
      <c r="H243" s="27"/>
      <c r="K243" s="27"/>
      <c r="L243" s="27"/>
    </row>
    <row r="244" spans="1:12" ht="15">
      <c r="A244" s="27">
        <v>332</v>
      </c>
      <c r="B244" s="27">
        <v>0.4924</v>
      </c>
      <c r="C244" s="27"/>
      <c r="D244" s="27" t="s">
        <v>32</v>
      </c>
      <c r="E244" s="27"/>
      <c r="F244" s="27"/>
      <c r="G244" s="27"/>
      <c r="H244" s="27"/>
      <c r="K244" s="27"/>
      <c r="L244" s="27"/>
    </row>
    <row r="245" spans="1:12" ht="15">
      <c r="A245" s="27">
        <v>333</v>
      </c>
      <c r="B245" s="27">
        <v>0.4919</v>
      </c>
      <c r="C245" s="27"/>
      <c r="D245" s="27" t="s">
        <v>32</v>
      </c>
      <c r="E245" s="27"/>
      <c r="F245" s="27"/>
      <c r="G245" s="27"/>
      <c r="H245" s="27"/>
      <c r="K245" s="27"/>
      <c r="L245" s="27"/>
    </row>
    <row r="246" spans="1:12" ht="15">
      <c r="A246" s="27">
        <v>334</v>
      </c>
      <c r="B246" s="27">
        <v>0.4913</v>
      </c>
      <c r="C246" s="27"/>
      <c r="D246" s="27" t="s">
        <v>32</v>
      </c>
      <c r="E246" s="27"/>
      <c r="F246" s="27"/>
      <c r="G246" s="27"/>
      <c r="H246" s="27"/>
      <c r="K246" s="27"/>
      <c r="L246" s="27"/>
    </row>
    <row r="247" spans="1:12" ht="15">
      <c r="A247" s="27">
        <v>335</v>
      </c>
      <c r="B247" s="27">
        <v>0.4909</v>
      </c>
      <c r="C247" s="27"/>
      <c r="D247" s="27" t="s">
        <v>32</v>
      </c>
      <c r="E247" s="27"/>
      <c r="F247" s="27"/>
      <c r="G247" s="27"/>
      <c r="H247" s="27"/>
      <c r="K247" s="27"/>
      <c r="L247" s="27"/>
    </row>
    <row r="248" spans="1:12" ht="15">
      <c r="A248" s="27">
        <v>336</v>
      </c>
      <c r="B248" s="27">
        <v>0.4905</v>
      </c>
      <c r="C248" s="27"/>
      <c r="D248" s="27" t="s">
        <v>32</v>
      </c>
      <c r="E248" s="27"/>
      <c r="F248" s="27"/>
      <c r="G248" s="27"/>
      <c r="H248" s="27"/>
      <c r="K248" s="27"/>
      <c r="L248" s="27"/>
    </row>
    <row r="249" spans="1:12" ht="15">
      <c r="A249" s="27">
        <v>337</v>
      </c>
      <c r="B249" s="27">
        <v>0.4901</v>
      </c>
      <c r="C249" s="27"/>
      <c r="D249" s="27" t="s">
        <v>32</v>
      </c>
      <c r="E249" s="27"/>
      <c r="F249" s="27"/>
      <c r="G249" s="27"/>
      <c r="H249" s="27"/>
      <c r="K249" s="27"/>
      <c r="L249" s="27"/>
    </row>
    <row r="250" spans="1:12" ht="15">
      <c r="A250" s="27">
        <v>338</v>
      </c>
      <c r="B250" s="27">
        <v>0.4896</v>
      </c>
      <c r="C250" s="27"/>
      <c r="D250" s="27" t="s">
        <v>32</v>
      </c>
      <c r="E250" s="27"/>
      <c r="F250" s="27"/>
      <c r="G250" s="27"/>
      <c r="H250" s="27"/>
      <c r="K250" s="27"/>
      <c r="L250" s="27"/>
    </row>
    <row r="251" spans="1:12" ht="15">
      <c r="A251" s="27">
        <v>339</v>
      </c>
      <c r="B251" s="27">
        <v>0.4891</v>
      </c>
      <c r="C251" s="27"/>
      <c r="D251" s="27" t="s">
        <v>32</v>
      </c>
      <c r="E251" s="27"/>
      <c r="F251" s="27"/>
      <c r="G251" s="27"/>
      <c r="H251" s="27"/>
      <c r="K251" s="27"/>
      <c r="L251" s="27"/>
    </row>
    <row r="252" spans="1:12" ht="15">
      <c r="A252" s="27">
        <v>340</v>
      </c>
      <c r="B252" s="27">
        <v>0.4887</v>
      </c>
      <c r="C252" s="27"/>
      <c r="D252" s="27" t="s">
        <v>32</v>
      </c>
      <c r="E252" s="27"/>
      <c r="F252" s="27"/>
      <c r="G252" s="27"/>
      <c r="H252" s="27"/>
      <c r="K252" s="27"/>
      <c r="L252" s="27"/>
    </row>
    <row r="253" spans="1:12" ht="15">
      <c r="A253" s="27">
        <v>341</v>
      </c>
      <c r="B253" s="27">
        <v>0.4883</v>
      </c>
      <c r="C253" s="27"/>
      <c r="D253" s="27" t="s">
        <v>32</v>
      </c>
      <c r="E253" s="27"/>
      <c r="F253" s="27"/>
      <c r="G253" s="27"/>
      <c r="H253" s="27"/>
      <c r="K253" s="27"/>
      <c r="L253" s="27"/>
    </row>
    <row r="254" spans="1:12" ht="15">
      <c r="A254" s="27">
        <v>342</v>
      </c>
      <c r="B254" s="27">
        <v>0.4878</v>
      </c>
      <c r="C254" s="27"/>
      <c r="D254" s="27" t="s">
        <v>32</v>
      </c>
      <c r="E254" s="27"/>
      <c r="F254" s="27"/>
      <c r="G254" s="27"/>
      <c r="H254" s="27"/>
      <c r="K254" s="27"/>
      <c r="L254" s="27"/>
    </row>
    <row r="255" spans="1:12" ht="15">
      <c r="A255" s="27">
        <v>343</v>
      </c>
      <c r="B255" s="27">
        <v>0.4874</v>
      </c>
      <c r="C255" s="27"/>
      <c r="D255" s="27" t="s">
        <v>32</v>
      </c>
      <c r="E255" s="27"/>
      <c r="F255" s="27"/>
      <c r="G255" s="27"/>
      <c r="H255" s="27"/>
      <c r="K255" s="27"/>
      <c r="L255" s="27"/>
    </row>
    <row r="256" spans="1:12" ht="15">
      <c r="A256" s="27">
        <v>344</v>
      </c>
      <c r="B256" s="27">
        <v>0.487</v>
      </c>
      <c r="C256" s="27"/>
      <c r="D256" s="27" t="s">
        <v>32</v>
      </c>
      <c r="E256" s="27"/>
      <c r="F256" s="27"/>
      <c r="G256" s="27"/>
      <c r="H256" s="27"/>
      <c r="K256" s="27"/>
      <c r="L256" s="27"/>
    </row>
    <row r="257" spans="1:12" ht="15">
      <c r="A257" s="27">
        <v>345</v>
      </c>
      <c r="B257" s="27">
        <v>0.4866</v>
      </c>
      <c r="C257" s="27"/>
      <c r="D257" s="27" t="s">
        <v>32</v>
      </c>
      <c r="E257" s="27"/>
      <c r="F257" s="27"/>
      <c r="G257" s="27"/>
      <c r="H257" s="27"/>
      <c r="K257" s="27"/>
      <c r="L257" s="27"/>
    </row>
    <row r="258" spans="1:12" ht="15">
      <c r="A258" s="27">
        <v>346</v>
      </c>
      <c r="B258" s="27">
        <v>0.4862</v>
      </c>
      <c r="C258" s="27"/>
      <c r="D258" s="27" t="s">
        <v>32</v>
      </c>
      <c r="E258" s="27"/>
      <c r="F258" s="27"/>
      <c r="G258" s="27"/>
      <c r="H258" s="27"/>
      <c r="K258" s="27"/>
      <c r="L258" s="27"/>
    </row>
    <row r="259" spans="1:12" ht="15">
      <c r="A259" s="27">
        <v>347</v>
      </c>
      <c r="B259" s="27">
        <v>0.4858</v>
      </c>
      <c r="C259" s="27"/>
      <c r="D259" s="27" t="s">
        <v>32</v>
      </c>
      <c r="E259" s="27"/>
      <c r="F259" s="27"/>
      <c r="G259" s="27"/>
      <c r="H259" s="27"/>
      <c r="K259" s="27"/>
      <c r="L259" s="27"/>
    </row>
    <row r="260" spans="1:12" ht="15">
      <c r="A260" s="27">
        <v>348</v>
      </c>
      <c r="B260" s="27">
        <v>0.4854</v>
      </c>
      <c r="C260" s="27"/>
      <c r="D260" s="27" t="s">
        <v>32</v>
      </c>
      <c r="E260" s="27"/>
      <c r="F260" s="27"/>
      <c r="G260" s="27"/>
      <c r="H260" s="27"/>
      <c r="K260" s="27"/>
      <c r="L260" s="27"/>
    </row>
    <row r="261" spans="1:12" ht="15">
      <c r="A261" s="27">
        <v>349</v>
      </c>
      <c r="B261" s="27">
        <v>0.485</v>
      </c>
      <c r="C261" s="27"/>
      <c r="D261" s="27" t="s">
        <v>32</v>
      </c>
      <c r="E261" s="27"/>
      <c r="F261" s="27"/>
      <c r="G261" s="27"/>
      <c r="H261" s="27"/>
      <c r="K261" s="27"/>
      <c r="L261" s="27"/>
    </row>
    <row r="262" spans="1:12" ht="15">
      <c r="A262" s="27">
        <v>350</v>
      </c>
      <c r="B262" s="27">
        <v>0.4845</v>
      </c>
      <c r="C262" s="27"/>
      <c r="D262" s="27" t="s">
        <v>32</v>
      </c>
      <c r="E262" s="27"/>
      <c r="F262" s="27"/>
      <c r="G262" s="27"/>
      <c r="H262" s="27"/>
      <c r="K262" s="27"/>
      <c r="L262" s="27"/>
    </row>
    <row r="263" spans="1:12" ht="15">
      <c r="A263" s="27">
        <v>351</v>
      </c>
      <c r="B263" s="27">
        <v>0.4841</v>
      </c>
      <c r="C263" s="27"/>
      <c r="D263" s="27" t="s">
        <v>32</v>
      </c>
      <c r="E263" s="27"/>
      <c r="F263" s="27"/>
      <c r="G263" s="27"/>
      <c r="H263" s="27"/>
      <c r="K263" s="27"/>
      <c r="L263" s="27"/>
    </row>
    <row r="264" spans="1:12" ht="15">
      <c r="A264" s="27">
        <v>352</v>
      </c>
      <c r="B264" s="27">
        <v>0.4837</v>
      </c>
      <c r="C264" s="27"/>
      <c r="D264" s="27" t="s">
        <v>32</v>
      </c>
      <c r="E264" s="27"/>
      <c r="F264" s="27"/>
      <c r="G264" s="27"/>
      <c r="H264" s="27"/>
      <c r="K264" s="27"/>
      <c r="L264" s="27"/>
    </row>
    <row r="265" spans="1:12" ht="15">
      <c r="A265" s="27">
        <v>353</v>
      </c>
      <c r="B265" s="27">
        <v>0.4833</v>
      </c>
      <c r="C265" s="27"/>
      <c r="D265" s="27" t="s">
        <v>32</v>
      </c>
      <c r="E265" s="27"/>
      <c r="F265" s="27"/>
      <c r="G265" s="27"/>
      <c r="H265" s="27"/>
      <c r="K265" s="27"/>
      <c r="L265" s="27"/>
    </row>
    <row r="266" spans="1:12" ht="15">
      <c r="A266" s="27">
        <v>354</v>
      </c>
      <c r="B266" s="27">
        <v>0.4829</v>
      </c>
      <c r="C266" s="27"/>
      <c r="D266" s="27" t="s">
        <v>32</v>
      </c>
      <c r="E266" s="27"/>
      <c r="F266" s="27"/>
      <c r="G266" s="27"/>
      <c r="H266" s="27"/>
      <c r="K266" s="27"/>
      <c r="L266" s="27"/>
    </row>
    <row r="267" spans="1:12" ht="15">
      <c r="A267" s="27">
        <v>355</v>
      </c>
      <c r="B267" s="27">
        <v>0.4825</v>
      </c>
      <c r="C267" s="27"/>
      <c r="D267" s="27" t="s">
        <v>32</v>
      </c>
      <c r="E267" s="27"/>
      <c r="F267" s="27"/>
      <c r="G267" s="27"/>
      <c r="H267" s="27"/>
      <c r="K267" s="27"/>
      <c r="L267" s="27"/>
    </row>
    <row r="268" spans="1:12" ht="15">
      <c r="A268" s="27">
        <v>356</v>
      </c>
      <c r="B268" s="27">
        <v>0.4821</v>
      </c>
      <c r="C268" s="27"/>
      <c r="D268" s="27" t="s">
        <v>32</v>
      </c>
      <c r="E268" s="27"/>
      <c r="F268" s="27"/>
      <c r="G268" s="27"/>
      <c r="H268" s="27"/>
      <c r="K268" s="27"/>
      <c r="L268" s="27"/>
    </row>
    <row r="269" spans="1:12" ht="15">
      <c r="A269" s="27">
        <v>357</v>
      </c>
      <c r="B269" s="27">
        <v>0.4817</v>
      </c>
      <c r="C269" s="27"/>
      <c r="D269" s="27" t="s">
        <v>32</v>
      </c>
      <c r="E269" s="27"/>
      <c r="F269" s="27"/>
      <c r="G269" s="27"/>
      <c r="H269" s="27"/>
      <c r="K269" s="27"/>
      <c r="L269" s="27"/>
    </row>
    <row r="270" spans="1:12" ht="15">
      <c r="A270" s="27">
        <v>358</v>
      </c>
      <c r="B270" s="27">
        <v>0.4813</v>
      </c>
      <c r="C270" s="27"/>
      <c r="D270" s="27" t="s">
        <v>32</v>
      </c>
      <c r="E270" s="27"/>
      <c r="F270" s="27"/>
      <c r="G270" s="27"/>
      <c r="H270" s="27"/>
      <c r="K270" s="27"/>
      <c r="L270" s="27"/>
    </row>
    <row r="271" spans="1:12" ht="15">
      <c r="A271" s="27">
        <v>359</v>
      </c>
      <c r="B271" s="27">
        <v>0.4809</v>
      </c>
      <c r="C271" s="27"/>
      <c r="D271" s="27" t="s">
        <v>32</v>
      </c>
      <c r="E271" s="27"/>
      <c r="F271" s="27"/>
      <c r="G271" s="27"/>
      <c r="H271" s="27"/>
      <c r="K271" s="27"/>
      <c r="L271" s="27"/>
    </row>
    <row r="272" spans="1:12" ht="15">
      <c r="A272" s="27">
        <v>360</v>
      </c>
      <c r="B272" s="27">
        <v>0.4805</v>
      </c>
      <c r="C272" s="27"/>
      <c r="D272" s="27" t="s">
        <v>32</v>
      </c>
      <c r="E272" s="27"/>
      <c r="F272" s="27"/>
      <c r="G272" s="27"/>
      <c r="H272" s="27"/>
      <c r="K272" s="27"/>
      <c r="L272" s="27"/>
    </row>
    <row r="273" spans="1:12" ht="15">
      <c r="A273" s="27">
        <v>361</v>
      </c>
      <c r="B273" s="27">
        <v>0.4801</v>
      </c>
      <c r="C273" s="27"/>
      <c r="D273" s="27" t="s">
        <v>32</v>
      </c>
      <c r="E273" s="27"/>
      <c r="F273" s="27"/>
      <c r="G273" s="27"/>
      <c r="H273" s="27"/>
      <c r="K273" s="27"/>
      <c r="L273" s="27"/>
    </row>
    <row r="274" spans="1:12" ht="15">
      <c r="A274" s="27">
        <v>362</v>
      </c>
      <c r="B274" s="27">
        <v>0.4796</v>
      </c>
      <c r="C274" s="27"/>
      <c r="D274" s="27" t="s">
        <v>32</v>
      </c>
      <c r="E274" s="27"/>
      <c r="F274" s="27"/>
      <c r="G274" s="27"/>
      <c r="H274" s="27"/>
      <c r="K274" s="27"/>
      <c r="L274" s="27"/>
    </row>
  </sheetData>
  <sheetProtection/>
  <printOptions/>
  <pageMargins left="0.5" right="0.55" top="0.5902777777777778" bottom="0.5902777777777778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="87" zoomScaleNormal="87" zoomScalePageLayoutView="0" workbookViewId="0" topLeftCell="A1">
      <selection activeCell="A1" sqref="A1"/>
    </sheetView>
  </sheetViews>
  <sheetFormatPr defaultColWidth="11.5546875" defaultRowHeight="15"/>
  <cols>
    <col min="1" max="1" width="13.77734375" style="1" customWidth="1"/>
    <col min="2" max="2" width="2.77734375" style="1" customWidth="1"/>
    <col min="3" max="3" width="3.77734375" style="1" customWidth="1"/>
    <col min="4" max="4" width="7.77734375" style="1" customWidth="1"/>
    <col min="5" max="5" width="2.77734375" style="1" customWidth="1"/>
    <col min="6" max="6" width="3.77734375" style="1" customWidth="1"/>
    <col min="7" max="9" width="4.77734375" style="1" customWidth="1"/>
    <col min="10" max="15" width="3.77734375" style="1" customWidth="1"/>
    <col min="16" max="16" width="4.77734375" style="1" customWidth="1"/>
    <col min="17" max="21" width="3.77734375" style="1" customWidth="1"/>
    <col min="22" max="22" width="6.77734375" style="1" customWidth="1"/>
    <col min="23" max="27" width="3.77734375" style="1" customWidth="1"/>
    <col min="28" max="28" width="4.77734375" style="1" customWidth="1"/>
    <col min="29" max="29" width="3.77734375" style="1" customWidth="1"/>
    <col min="30" max="30" width="4.77734375" style="1" customWidth="1"/>
    <col min="31" max="31" width="3.77734375" style="1" customWidth="1"/>
    <col min="32" max="16384" width="9.77734375" style="1" customWidth="1"/>
  </cols>
  <sheetData>
    <row r="74" ht="15" hidden="1"/>
  </sheetData>
  <sheetProtection/>
  <printOptions/>
  <pageMargins left="0.5" right="0.55" top="0.5902777777777778" bottom="0.5902777777777778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4:B51"/>
  <sheetViews>
    <sheetView showOutlineSymbols="0" zoomScale="87" zoomScaleNormal="87" zoomScalePageLayoutView="0" workbookViewId="0" topLeftCell="A1">
      <selection activeCell="A3" sqref="A3"/>
    </sheetView>
  </sheetViews>
  <sheetFormatPr defaultColWidth="11.5546875" defaultRowHeight="15"/>
  <cols>
    <col min="1" max="1" width="13.77734375" style="1" customWidth="1"/>
    <col min="2" max="2" width="2.77734375" style="1" customWidth="1"/>
    <col min="3" max="3" width="3.77734375" style="1" customWidth="1"/>
    <col min="4" max="4" width="7.77734375" style="1" customWidth="1"/>
    <col min="5" max="5" width="2.77734375" style="1" customWidth="1"/>
    <col min="6" max="6" width="3.77734375" style="1" hidden="1" customWidth="1"/>
    <col min="7" max="9" width="4.77734375" style="1" customWidth="1"/>
    <col min="10" max="15" width="3.77734375" style="1" customWidth="1"/>
    <col min="16" max="16" width="4.77734375" style="1" customWidth="1"/>
    <col min="17" max="21" width="3.77734375" style="1" customWidth="1"/>
    <col min="22" max="22" width="6.77734375" style="1" customWidth="1"/>
    <col min="23" max="27" width="3.77734375" style="1" customWidth="1"/>
    <col min="28" max="28" width="4.77734375" style="1" customWidth="1"/>
    <col min="29" max="29" width="3.77734375" style="1" customWidth="1"/>
    <col min="30" max="30" width="4.77734375" style="1" customWidth="1"/>
    <col min="31" max="31" width="3.77734375" style="1" customWidth="1"/>
    <col min="32" max="16384" width="9.77734375" style="1" customWidth="1"/>
  </cols>
  <sheetData>
    <row r="4" spans="1:2" ht="15">
      <c r="A4" s="28"/>
      <c r="B4" s="28"/>
    </row>
    <row r="5" spans="1:2" ht="15">
      <c r="A5" s="28"/>
      <c r="B5" s="28"/>
    </row>
    <row r="6" spans="1:2" ht="15">
      <c r="A6" s="28"/>
      <c r="B6" s="28"/>
    </row>
    <row r="7" spans="1:2" ht="15">
      <c r="A7" s="28"/>
      <c r="B7" s="28"/>
    </row>
    <row r="8" spans="1:2" ht="15">
      <c r="A8" s="28"/>
      <c r="B8" s="28"/>
    </row>
    <row r="9" spans="1:2" ht="15">
      <c r="A9" s="28"/>
      <c r="B9" s="28"/>
    </row>
    <row r="10" spans="1:2" ht="15">
      <c r="A10" s="28"/>
      <c r="B10" s="28"/>
    </row>
    <row r="11" spans="1:2" ht="15">
      <c r="A11" s="28"/>
      <c r="B11" s="28"/>
    </row>
    <row r="12" spans="1:2" ht="15">
      <c r="A12" s="28"/>
      <c r="B12" s="28"/>
    </row>
    <row r="13" spans="1:2" ht="15">
      <c r="A13" s="28"/>
      <c r="B13" s="28"/>
    </row>
    <row r="14" spans="1:2" ht="15">
      <c r="A14" s="28"/>
      <c r="B14" s="28"/>
    </row>
    <row r="15" spans="1:2" ht="15">
      <c r="A15" s="28"/>
      <c r="B15" s="28"/>
    </row>
    <row r="16" spans="1:2" ht="15">
      <c r="A16" s="28"/>
      <c r="B16" s="28"/>
    </row>
    <row r="17" spans="1:2" ht="15">
      <c r="A17" s="28"/>
      <c r="B17" s="28"/>
    </row>
    <row r="18" spans="1:2" ht="15">
      <c r="A18" s="28"/>
      <c r="B18" s="28"/>
    </row>
    <row r="19" spans="1:2" ht="15">
      <c r="A19" s="28"/>
      <c r="B19" s="28"/>
    </row>
    <row r="20" spans="1:2" ht="15">
      <c r="A20" s="28"/>
      <c r="B20" s="28"/>
    </row>
    <row r="21" spans="1:2" ht="15">
      <c r="A21" s="28"/>
      <c r="B21" s="28"/>
    </row>
    <row r="22" spans="1:2" ht="15">
      <c r="A22" s="28"/>
      <c r="B22" s="28"/>
    </row>
    <row r="23" spans="1:2" ht="15">
      <c r="A23" s="28"/>
      <c r="B23" s="28"/>
    </row>
    <row r="24" spans="1:2" ht="15">
      <c r="A24" s="28"/>
      <c r="B24" s="28"/>
    </row>
    <row r="25" spans="1:2" ht="15">
      <c r="A25" s="28"/>
      <c r="B25" s="28"/>
    </row>
    <row r="26" spans="1:2" ht="15">
      <c r="A26" s="28"/>
      <c r="B26" s="28"/>
    </row>
    <row r="27" spans="1:2" ht="15">
      <c r="A27" s="28"/>
      <c r="B27" s="28"/>
    </row>
    <row r="28" spans="1:2" ht="15">
      <c r="A28" s="28"/>
      <c r="B28" s="28"/>
    </row>
    <row r="29" spans="1:2" ht="15">
      <c r="A29" s="28"/>
      <c r="B29" s="28"/>
    </row>
    <row r="30" spans="1:2" ht="15">
      <c r="A30" s="28"/>
      <c r="B30" s="28"/>
    </row>
    <row r="31" spans="1:2" ht="15">
      <c r="A31" s="28"/>
      <c r="B31" s="28"/>
    </row>
    <row r="32" spans="1:2" ht="15">
      <c r="A32" s="28"/>
      <c r="B32" s="28"/>
    </row>
    <row r="33" spans="1:2" ht="15">
      <c r="A33" s="28"/>
      <c r="B33" s="28"/>
    </row>
    <row r="34" spans="1:2" ht="15">
      <c r="A34" s="28"/>
      <c r="B34" s="28"/>
    </row>
    <row r="35" spans="1:2" ht="15">
      <c r="A35" s="28"/>
      <c r="B35" s="28"/>
    </row>
    <row r="36" spans="1:2" ht="15">
      <c r="A36" s="28"/>
      <c r="B36" s="28"/>
    </row>
    <row r="37" spans="1:2" ht="15">
      <c r="A37" s="28"/>
      <c r="B37" s="28"/>
    </row>
    <row r="38" spans="1:2" ht="15">
      <c r="A38" s="28"/>
      <c r="B38" s="28"/>
    </row>
    <row r="39" spans="1:2" ht="15">
      <c r="A39" s="28"/>
      <c r="B39" s="28"/>
    </row>
    <row r="40" spans="1:2" ht="15">
      <c r="A40" s="28"/>
      <c r="B40" s="28"/>
    </row>
    <row r="41" spans="1:2" ht="15">
      <c r="A41" s="28"/>
      <c r="B41" s="28"/>
    </row>
    <row r="42" spans="1:2" ht="15">
      <c r="A42" s="28"/>
      <c r="B42" s="28"/>
    </row>
    <row r="43" spans="1:2" ht="15">
      <c r="A43" s="28"/>
      <c r="B43" s="28"/>
    </row>
    <row r="44" spans="1:2" ht="15">
      <c r="A44" s="28"/>
      <c r="B44" s="28"/>
    </row>
    <row r="45" spans="1:2" ht="15">
      <c r="A45" s="28"/>
      <c r="B45" s="28"/>
    </row>
    <row r="46" spans="1:2" ht="15">
      <c r="A46" s="28"/>
      <c r="B46" s="28"/>
    </row>
    <row r="47" spans="1:2" ht="15">
      <c r="A47" s="28"/>
      <c r="B47" s="28"/>
    </row>
    <row r="48" spans="1:2" ht="15">
      <c r="A48" s="28"/>
      <c r="B48" s="28"/>
    </row>
    <row r="49" spans="1:2" ht="15">
      <c r="A49" s="28"/>
      <c r="B49" s="28"/>
    </row>
    <row r="50" spans="1:2" ht="15">
      <c r="A50" s="28"/>
      <c r="B50" s="28"/>
    </row>
    <row r="51" ht="15">
      <c r="A51" s="28"/>
    </row>
    <row r="63" ht="15" hidden="1"/>
  </sheetData>
  <sheetProtection/>
  <printOptions/>
  <pageMargins left="0.5" right="0.55" top="0.5902777777777778" bottom="0.5902777777777778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3:AE70"/>
  <sheetViews>
    <sheetView showOutlineSymbols="0" zoomScale="87" zoomScaleNormal="87" zoomScalePageLayoutView="0" workbookViewId="0" topLeftCell="A1">
      <selection activeCell="A5" sqref="A5"/>
    </sheetView>
  </sheetViews>
  <sheetFormatPr defaultColWidth="11.5546875" defaultRowHeight="15"/>
  <cols>
    <col min="1" max="1" width="10.77734375" style="20" customWidth="1"/>
    <col min="2" max="2" width="2.77734375" style="21" customWidth="1"/>
    <col min="3" max="3" width="3.77734375" style="21" customWidth="1"/>
    <col min="4" max="4" width="4.77734375" style="22" customWidth="1"/>
    <col min="5" max="5" width="2.77734375" style="21" customWidth="1"/>
    <col min="6" max="6" width="3.77734375" style="21" hidden="1" customWidth="1"/>
    <col min="7" max="8" width="4.77734375" style="21" customWidth="1"/>
    <col min="9" max="13" width="3.77734375" style="21" hidden="1" customWidth="1"/>
    <col min="14" max="14" width="3.77734375" style="21" customWidth="1"/>
    <col min="15" max="15" width="4.77734375" style="23" hidden="1" customWidth="1"/>
    <col min="16" max="19" width="3.77734375" style="21" hidden="1" customWidth="1"/>
    <col min="20" max="20" width="3.77734375" style="21" customWidth="1"/>
    <col min="21" max="21" width="4.77734375" style="24" hidden="1" customWidth="1"/>
    <col min="22" max="25" width="3.77734375" style="21" hidden="1" customWidth="1"/>
    <col min="26" max="26" width="3.77734375" style="21" customWidth="1"/>
    <col min="27" max="27" width="4.77734375" style="24" hidden="1" customWidth="1"/>
    <col min="28" max="28" width="3.77734375" style="24" customWidth="1"/>
    <col min="29" max="29" width="4.77734375" style="24" hidden="1" customWidth="1"/>
    <col min="30" max="30" width="3.77734375" style="21" customWidth="1"/>
    <col min="31" max="16384" width="9.77734375" style="1" customWidth="1"/>
  </cols>
  <sheetData>
    <row r="3" spans="1:31" ht="15">
      <c r="A3" s="2" t="s">
        <v>0</v>
      </c>
      <c r="B3" s="2" t="s">
        <v>1</v>
      </c>
      <c r="C3" s="2" t="s">
        <v>2</v>
      </c>
      <c r="D3" s="3" t="s">
        <v>3</v>
      </c>
      <c r="E3" s="2" t="s">
        <v>5</v>
      </c>
      <c r="F3" s="2" t="s">
        <v>6</v>
      </c>
      <c r="G3" s="2" t="s">
        <v>8</v>
      </c>
      <c r="H3" s="2" t="s">
        <v>9</v>
      </c>
      <c r="I3" s="2" t="s">
        <v>11</v>
      </c>
      <c r="J3" s="2" t="s">
        <v>90</v>
      </c>
      <c r="K3" s="2" t="s">
        <v>100</v>
      </c>
      <c r="L3" s="2" t="s">
        <v>110</v>
      </c>
      <c r="M3" s="2" t="s">
        <v>120</v>
      </c>
      <c r="N3" s="2" t="s">
        <v>16</v>
      </c>
      <c r="O3" s="4" t="s">
        <v>17</v>
      </c>
      <c r="P3" s="2" t="s">
        <v>18</v>
      </c>
      <c r="Q3" s="2" t="s">
        <v>19</v>
      </c>
      <c r="R3" s="2" t="s">
        <v>20</v>
      </c>
      <c r="S3" s="2" t="s">
        <v>21</v>
      </c>
      <c r="T3" s="2" t="s">
        <v>16</v>
      </c>
      <c r="U3" s="5" t="s">
        <v>17</v>
      </c>
      <c r="V3" s="2" t="s">
        <v>22</v>
      </c>
      <c r="W3" s="2" t="s">
        <v>23</v>
      </c>
      <c r="X3" s="2" t="s">
        <v>24</v>
      </c>
      <c r="Y3" s="2" t="s">
        <v>25</v>
      </c>
      <c r="Z3" s="2" t="s">
        <v>16</v>
      </c>
      <c r="AA3" s="5" t="s">
        <v>17</v>
      </c>
      <c r="AB3" s="5" t="s">
        <v>26</v>
      </c>
      <c r="AC3" s="5" t="s">
        <v>17</v>
      </c>
      <c r="AD3" s="2" t="s">
        <v>27</v>
      </c>
      <c r="AE3" s="6"/>
    </row>
    <row r="4" spans="1:31" ht="15">
      <c r="A4" s="7"/>
      <c r="B4" s="8"/>
      <c r="C4" s="2"/>
      <c r="D4" s="3" t="s">
        <v>4</v>
      </c>
      <c r="E4" s="2"/>
      <c r="F4" s="2" t="s">
        <v>7</v>
      </c>
      <c r="G4" s="2" t="s">
        <v>4</v>
      </c>
      <c r="H4" s="2" t="s">
        <v>4</v>
      </c>
      <c r="I4" s="2"/>
      <c r="J4" s="2"/>
      <c r="K4" s="2"/>
      <c r="L4" s="2"/>
      <c r="M4" s="2"/>
      <c r="N4" s="2" t="s">
        <v>4</v>
      </c>
      <c r="O4" s="4" t="s">
        <v>4</v>
      </c>
      <c r="P4" s="2"/>
      <c r="Q4" s="2"/>
      <c r="R4" s="2"/>
      <c r="S4" s="2"/>
      <c r="T4" s="2" t="s">
        <v>4</v>
      </c>
      <c r="U4" s="4" t="s">
        <v>4</v>
      </c>
      <c r="V4" s="2"/>
      <c r="W4" s="2"/>
      <c r="X4" s="2"/>
      <c r="Y4" s="2"/>
      <c r="Z4" s="2" t="s">
        <v>4</v>
      </c>
      <c r="AA4" s="4" t="s">
        <v>4</v>
      </c>
      <c r="AB4" s="2" t="s">
        <v>4</v>
      </c>
      <c r="AC4" s="5" t="s">
        <v>4</v>
      </c>
      <c r="AD4" s="2"/>
      <c r="AE4" s="6"/>
    </row>
    <row r="5" spans="1:31" ht="15">
      <c r="A5" s="9" t="s">
        <v>43</v>
      </c>
      <c r="B5" s="6">
        <v>17</v>
      </c>
      <c r="C5" s="1">
        <v>171</v>
      </c>
      <c r="D5" s="3">
        <v>0.6475</v>
      </c>
      <c r="E5" s="6" t="s">
        <v>85</v>
      </c>
      <c r="F5" s="12" t="s">
        <v>87</v>
      </c>
      <c r="G5" s="2" t="s">
        <v>36</v>
      </c>
      <c r="H5" s="2">
        <v>181</v>
      </c>
      <c r="I5" s="12" t="s">
        <v>89</v>
      </c>
      <c r="J5" s="12">
        <v>430</v>
      </c>
      <c r="K5" s="12">
        <v>460</v>
      </c>
      <c r="L5" s="12">
        <v>480</v>
      </c>
      <c r="M5" s="12" t="s">
        <v>121</v>
      </c>
      <c r="N5" s="2">
        <v>480</v>
      </c>
      <c r="O5" s="4">
        <v>310.8</v>
      </c>
      <c r="P5" s="12">
        <v>255</v>
      </c>
      <c r="Q5" s="12">
        <v>270</v>
      </c>
      <c r="R5" s="12">
        <v>280</v>
      </c>
      <c r="S5" s="12"/>
      <c r="T5" s="2">
        <v>280</v>
      </c>
      <c r="U5" s="4">
        <v>181.3</v>
      </c>
      <c r="V5" s="12">
        <v>430</v>
      </c>
      <c r="W5" s="12">
        <v>460</v>
      </c>
      <c r="X5" s="12">
        <v>480</v>
      </c>
      <c r="Y5" s="12" t="s">
        <v>158</v>
      </c>
      <c r="Z5" s="2">
        <v>480</v>
      </c>
      <c r="AA5" s="4">
        <v>310.8</v>
      </c>
      <c r="AB5" s="2">
        <v>1240</v>
      </c>
      <c r="AC5" s="5">
        <v>802.9</v>
      </c>
      <c r="AD5" s="2"/>
      <c r="AE5" s="6"/>
    </row>
    <row r="6" spans="1:31" ht="15">
      <c r="A6" s="9" t="s">
        <v>44</v>
      </c>
      <c r="B6" s="6">
        <v>15</v>
      </c>
      <c r="C6" s="1">
        <v>170</v>
      </c>
      <c r="D6" s="3">
        <v>0.6504</v>
      </c>
      <c r="E6" s="6" t="s">
        <v>85</v>
      </c>
      <c r="F6" s="12" t="s">
        <v>87</v>
      </c>
      <c r="G6" s="2" t="s">
        <v>36</v>
      </c>
      <c r="H6" s="2">
        <v>181</v>
      </c>
      <c r="I6" s="12" t="s">
        <v>89</v>
      </c>
      <c r="J6" s="12" t="s">
        <v>91</v>
      </c>
      <c r="K6" s="12" t="s">
        <v>101</v>
      </c>
      <c r="L6" s="12">
        <v>215</v>
      </c>
      <c r="M6" s="12"/>
      <c r="N6" s="2">
        <v>215</v>
      </c>
      <c r="O6" s="4">
        <v>139.836</v>
      </c>
      <c r="P6" s="12">
        <v>200</v>
      </c>
      <c r="Q6" s="12">
        <v>220</v>
      </c>
      <c r="R6" s="12">
        <v>230</v>
      </c>
      <c r="S6" s="12" t="s">
        <v>94</v>
      </c>
      <c r="T6" s="2">
        <v>230</v>
      </c>
      <c r="U6" s="4">
        <v>149.592</v>
      </c>
      <c r="V6" s="12">
        <v>250</v>
      </c>
      <c r="W6" s="12">
        <v>285</v>
      </c>
      <c r="X6" s="12">
        <v>310</v>
      </c>
      <c r="Y6" s="12">
        <v>340</v>
      </c>
      <c r="Z6" s="2">
        <v>310</v>
      </c>
      <c r="AA6" s="4">
        <v>201.624</v>
      </c>
      <c r="AB6" s="2">
        <v>755</v>
      </c>
      <c r="AC6" s="5">
        <v>491.052</v>
      </c>
      <c r="AD6" s="2"/>
      <c r="AE6" s="6"/>
    </row>
    <row r="7" spans="1:31" ht="15">
      <c r="A7" s="9" t="s">
        <v>45</v>
      </c>
      <c r="B7" s="6">
        <v>17</v>
      </c>
      <c r="C7" s="1">
        <v>228</v>
      </c>
      <c r="D7" s="3">
        <v>0.5467</v>
      </c>
      <c r="E7" s="6" t="s">
        <v>85</v>
      </c>
      <c r="F7" s="12" t="s">
        <v>87</v>
      </c>
      <c r="G7" s="2" t="s">
        <v>36</v>
      </c>
      <c r="H7" s="2">
        <v>242</v>
      </c>
      <c r="I7" s="12" t="s">
        <v>89</v>
      </c>
      <c r="J7" s="12">
        <v>475</v>
      </c>
      <c r="K7" s="12">
        <v>515</v>
      </c>
      <c r="L7" s="12">
        <v>540</v>
      </c>
      <c r="M7" s="12"/>
      <c r="N7" s="2">
        <v>540</v>
      </c>
      <c r="O7" s="4">
        <v>295.218</v>
      </c>
      <c r="P7" s="12">
        <v>290</v>
      </c>
      <c r="Q7" s="12">
        <v>305</v>
      </c>
      <c r="R7" s="12">
        <v>315</v>
      </c>
      <c r="S7" s="12"/>
      <c r="T7" s="2">
        <v>315</v>
      </c>
      <c r="U7" s="4">
        <v>172.2105</v>
      </c>
      <c r="V7" s="12">
        <v>500</v>
      </c>
      <c r="W7" s="12" t="s">
        <v>102</v>
      </c>
      <c r="X7" s="12">
        <v>540</v>
      </c>
      <c r="Y7" s="12"/>
      <c r="Z7" s="2">
        <v>540</v>
      </c>
      <c r="AA7" s="4">
        <v>295.218</v>
      </c>
      <c r="AB7" s="2">
        <v>1395</v>
      </c>
      <c r="AC7" s="5">
        <v>762.6465</v>
      </c>
      <c r="AD7" s="2"/>
      <c r="AE7" s="6"/>
    </row>
    <row r="8" spans="1:31" ht="15">
      <c r="A8" s="9" t="s">
        <v>46</v>
      </c>
      <c r="B8" s="6">
        <v>20</v>
      </c>
      <c r="C8" s="1">
        <v>142</v>
      </c>
      <c r="D8" s="3">
        <v>0.7579</v>
      </c>
      <c r="E8" s="6" t="s">
        <v>85</v>
      </c>
      <c r="F8" s="12" t="s">
        <v>87</v>
      </c>
      <c r="G8" s="2" t="s">
        <v>37</v>
      </c>
      <c r="H8" s="2">
        <v>148</v>
      </c>
      <c r="I8" s="12" t="s">
        <v>89</v>
      </c>
      <c r="J8" s="12">
        <v>275</v>
      </c>
      <c r="K8" s="12">
        <v>315</v>
      </c>
      <c r="L8" s="12" t="s">
        <v>111</v>
      </c>
      <c r="M8" s="12"/>
      <c r="N8" s="2">
        <v>315</v>
      </c>
      <c r="O8" s="4">
        <v>238.7385</v>
      </c>
      <c r="P8" s="12">
        <v>275</v>
      </c>
      <c r="Q8" s="12">
        <v>300</v>
      </c>
      <c r="R8" s="12">
        <v>310</v>
      </c>
      <c r="S8" s="12" t="s">
        <v>127</v>
      </c>
      <c r="T8" s="2">
        <v>310</v>
      </c>
      <c r="U8" s="4">
        <v>234.949</v>
      </c>
      <c r="V8" s="12">
        <v>300</v>
      </c>
      <c r="W8" s="12">
        <v>325</v>
      </c>
      <c r="X8" s="12">
        <v>335</v>
      </c>
      <c r="Y8" s="12"/>
      <c r="Z8" s="2">
        <v>335</v>
      </c>
      <c r="AA8" s="4">
        <v>253.8965</v>
      </c>
      <c r="AB8" s="2">
        <v>960</v>
      </c>
      <c r="AC8" s="5">
        <v>727.584</v>
      </c>
      <c r="AD8" s="2"/>
      <c r="AE8" s="6"/>
    </row>
    <row r="9" spans="1:31" ht="15">
      <c r="A9" s="9" t="s">
        <v>47</v>
      </c>
      <c r="B9" s="6">
        <v>23</v>
      </c>
      <c r="C9" s="1">
        <v>180</v>
      </c>
      <c r="D9" s="3">
        <v>0.6238</v>
      </c>
      <c r="E9" s="6" t="s">
        <v>85</v>
      </c>
      <c r="F9" s="12" t="s">
        <v>87</v>
      </c>
      <c r="G9" s="2" t="s">
        <v>37</v>
      </c>
      <c r="H9" s="2">
        <v>181</v>
      </c>
      <c r="I9" s="12" t="s">
        <v>89</v>
      </c>
      <c r="J9" s="12">
        <v>405</v>
      </c>
      <c r="K9" s="12">
        <v>425</v>
      </c>
      <c r="L9" s="12">
        <v>445</v>
      </c>
      <c r="M9" s="12">
        <v>470</v>
      </c>
      <c r="N9" s="2">
        <v>445</v>
      </c>
      <c r="O9" s="4">
        <v>277.591</v>
      </c>
      <c r="P9" s="12">
        <v>325</v>
      </c>
      <c r="Q9" s="12" t="s">
        <v>106</v>
      </c>
      <c r="R9" s="12" t="s">
        <v>106</v>
      </c>
      <c r="S9" s="12"/>
      <c r="T9" s="2">
        <v>325</v>
      </c>
      <c r="U9" s="4">
        <v>202.735</v>
      </c>
      <c r="V9" s="12">
        <v>525</v>
      </c>
      <c r="W9" s="12">
        <v>551</v>
      </c>
      <c r="X9" s="12" t="s">
        <v>151</v>
      </c>
      <c r="Y9" s="12" t="s">
        <v>151</v>
      </c>
      <c r="Z9" s="2">
        <v>551</v>
      </c>
      <c r="AA9" s="4">
        <v>343.7138</v>
      </c>
      <c r="AB9" s="2">
        <v>1321</v>
      </c>
      <c r="AC9" s="5">
        <v>824.0398</v>
      </c>
      <c r="AD9" s="2"/>
      <c r="AE9" s="6"/>
    </row>
    <row r="10" spans="1:31" ht="15">
      <c r="A10" s="9" t="s">
        <v>48</v>
      </c>
      <c r="B10" s="6">
        <v>23</v>
      </c>
      <c r="C10" s="1">
        <v>220</v>
      </c>
      <c r="D10" s="3">
        <v>0.5545</v>
      </c>
      <c r="E10" s="6" t="s">
        <v>85</v>
      </c>
      <c r="F10" s="12" t="s">
        <v>87</v>
      </c>
      <c r="G10" s="2" t="s">
        <v>37</v>
      </c>
      <c r="H10" s="2">
        <v>220</v>
      </c>
      <c r="I10" s="12" t="s">
        <v>89</v>
      </c>
      <c r="J10" s="12" t="s">
        <v>92</v>
      </c>
      <c r="K10" s="12">
        <v>600</v>
      </c>
      <c r="L10" s="12" t="s">
        <v>112</v>
      </c>
      <c r="M10" s="12"/>
      <c r="N10" s="2">
        <v>600</v>
      </c>
      <c r="O10" s="4">
        <v>332.7</v>
      </c>
      <c r="P10" s="12">
        <v>405</v>
      </c>
      <c r="Q10" s="12">
        <v>450</v>
      </c>
      <c r="R10" s="12">
        <v>475</v>
      </c>
      <c r="S10" s="12" t="s">
        <v>141</v>
      </c>
      <c r="T10" s="2">
        <v>475</v>
      </c>
      <c r="U10" s="4">
        <v>263.3875</v>
      </c>
      <c r="V10" s="12">
        <v>600</v>
      </c>
      <c r="W10" s="12" t="s">
        <v>147</v>
      </c>
      <c r="X10" s="12" t="s">
        <v>147</v>
      </c>
      <c r="Y10" s="12"/>
      <c r="Z10" s="2">
        <v>600</v>
      </c>
      <c r="AA10" s="4">
        <v>332.7</v>
      </c>
      <c r="AB10" s="2">
        <v>1675</v>
      </c>
      <c r="AC10" s="5">
        <v>928.7875</v>
      </c>
      <c r="AD10" s="2"/>
      <c r="AE10" s="6"/>
    </row>
    <row r="11" spans="1:31" ht="15">
      <c r="A11" s="9" t="s">
        <v>49</v>
      </c>
      <c r="B11" s="6">
        <v>23</v>
      </c>
      <c r="C11" s="1">
        <v>230</v>
      </c>
      <c r="D11" s="3">
        <v>0.5449</v>
      </c>
      <c r="E11" s="6" t="s">
        <v>85</v>
      </c>
      <c r="F11" s="12" t="s">
        <v>87</v>
      </c>
      <c r="G11" s="2" t="s">
        <v>37</v>
      </c>
      <c r="H11" s="2">
        <v>242</v>
      </c>
      <c r="I11" s="12" t="s">
        <v>89</v>
      </c>
      <c r="J11" s="12">
        <v>485</v>
      </c>
      <c r="K11" s="12">
        <v>525</v>
      </c>
      <c r="L11" s="12">
        <v>560</v>
      </c>
      <c r="M11" s="12"/>
      <c r="N11" s="2">
        <v>560</v>
      </c>
      <c r="O11" s="4">
        <v>305.144</v>
      </c>
      <c r="P11" s="12">
        <v>315</v>
      </c>
      <c r="Q11" s="12">
        <v>330</v>
      </c>
      <c r="R11" s="12" t="s">
        <v>106</v>
      </c>
      <c r="S11" s="12"/>
      <c r="T11" s="2">
        <v>330</v>
      </c>
      <c r="U11" s="4">
        <v>179.817</v>
      </c>
      <c r="V11" s="12">
        <v>485</v>
      </c>
      <c r="W11" s="12">
        <v>530</v>
      </c>
      <c r="X11" s="12">
        <v>540</v>
      </c>
      <c r="Y11" s="12" t="s">
        <v>117</v>
      </c>
      <c r="Z11" s="2">
        <v>540</v>
      </c>
      <c r="AA11" s="4">
        <v>294.246</v>
      </c>
      <c r="AB11" s="2">
        <v>1430</v>
      </c>
      <c r="AC11" s="5">
        <v>779.207</v>
      </c>
      <c r="AD11" s="2"/>
      <c r="AE11" s="6"/>
    </row>
    <row r="12" spans="1:31" ht="15">
      <c r="A12" s="9" t="s">
        <v>50</v>
      </c>
      <c r="B12" s="6">
        <v>36</v>
      </c>
      <c r="C12" s="1">
        <v>185</v>
      </c>
      <c r="D12" s="3">
        <v>0.6121</v>
      </c>
      <c r="E12" s="6" t="s">
        <v>85</v>
      </c>
      <c r="F12" s="12" t="s">
        <v>87</v>
      </c>
      <c r="G12" s="2" t="s">
        <v>38</v>
      </c>
      <c r="H12" s="2">
        <v>198</v>
      </c>
      <c r="I12" s="12" t="s">
        <v>89</v>
      </c>
      <c r="J12" s="12">
        <v>485</v>
      </c>
      <c r="K12" s="12" t="s">
        <v>102</v>
      </c>
      <c r="L12" s="12" t="s">
        <v>113</v>
      </c>
      <c r="M12" s="12"/>
      <c r="N12" s="2">
        <v>485</v>
      </c>
      <c r="O12" s="4">
        <v>296.8685</v>
      </c>
      <c r="P12" s="12">
        <v>350</v>
      </c>
      <c r="Q12" s="12">
        <v>375</v>
      </c>
      <c r="R12" s="12" t="s">
        <v>134</v>
      </c>
      <c r="S12" s="12"/>
      <c r="T12" s="2">
        <v>375</v>
      </c>
      <c r="U12" s="4">
        <v>229.5375</v>
      </c>
      <c r="V12" s="12">
        <v>475</v>
      </c>
      <c r="W12" s="12">
        <v>530</v>
      </c>
      <c r="X12" s="12" t="s">
        <v>113</v>
      </c>
      <c r="Y12" s="12" t="s">
        <v>102</v>
      </c>
      <c r="Z12" s="2">
        <v>530</v>
      </c>
      <c r="AA12" s="4">
        <v>324.413</v>
      </c>
      <c r="AB12" s="2">
        <v>1390</v>
      </c>
      <c r="AC12" s="5">
        <v>850.819</v>
      </c>
      <c r="AD12" s="2"/>
      <c r="AE12" s="6"/>
    </row>
    <row r="13" spans="1:31" ht="15">
      <c r="A13" s="9" t="s">
        <v>51</v>
      </c>
      <c r="B13" s="6">
        <v>35</v>
      </c>
      <c r="C13" s="1">
        <v>193</v>
      </c>
      <c r="D13" s="3">
        <v>0.5954</v>
      </c>
      <c r="E13" s="6" t="s">
        <v>85</v>
      </c>
      <c r="F13" s="12" t="s">
        <v>87</v>
      </c>
      <c r="G13" s="2" t="s">
        <v>38</v>
      </c>
      <c r="H13" s="2">
        <v>198</v>
      </c>
      <c r="I13" s="12" t="s">
        <v>89</v>
      </c>
      <c r="J13" s="12" t="s">
        <v>93</v>
      </c>
      <c r="K13" s="12">
        <v>480</v>
      </c>
      <c r="L13" s="12">
        <v>500</v>
      </c>
      <c r="M13" s="12"/>
      <c r="N13" s="2">
        <v>500</v>
      </c>
      <c r="O13" s="4">
        <v>297.7</v>
      </c>
      <c r="P13" s="12" t="s">
        <v>124</v>
      </c>
      <c r="Q13" s="12" t="s">
        <v>127</v>
      </c>
      <c r="R13" s="12">
        <v>315</v>
      </c>
      <c r="S13" s="12"/>
      <c r="T13" s="2">
        <v>315</v>
      </c>
      <c r="U13" s="4">
        <v>187.551</v>
      </c>
      <c r="V13" s="12">
        <v>445</v>
      </c>
      <c r="W13" s="12" t="s">
        <v>148</v>
      </c>
      <c r="X13" s="12" t="s">
        <v>152</v>
      </c>
      <c r="Y13" s="12"/>
      <c r="Z13" s="2">
        <v>445</v>
      </c>
      <c r="AA13" s="4">
        <v>264.953</v>
      </c>
      <c r="AB13" s="2">
        <v>1260</v>
      </c>
      <c r="AC13" s="5">
        <v>750.204</v>
      </c>
      <c r="AD13" s="2"/>
      <c r="AE13" s="6"/>
    </row>
    <row r="14" spans="1:31" ht="15">
      <c r="A14" s="9" t="s">
        <v>52</v>
      </c>
      <c r="B14" s="6">
        <v>37</v>
      </c>
      <c r="C14" s="1">
        <v>207</v>
      </c>
      <c r="D14" s="3">
        <v>0.5714</v>
      </c>
      <c r="E14" s="6" t="s">
        <v>85</v>
      </c>
      <c r="F14" s="12" t="s">
        <v>87</v>
      </c>
      <c r="G14" s="2" t="s">
        <v>38</v>
      </c>
      <c r="H14" s="2">
        <v>220</v>
      </c>
      <c r="I14" s="12" t="s">
        <v>89</v>
      </c>
      <c r="J14" s="12">
        <v>415</v>
      </c>
      <c r="K14" s="12">
        <v>460</v>
      </c>
      <c r="L14" s="12" t="s">
        <v>114</v>
      </c>
      <c r="M14" s="12"/>
      <c r="N14" s="2">
        <v>460</v>
      </c>
      <c r="O14" s="4">
        <v>262.844</v>
      </c>
      <c r="P14" s="12">
        <v>255</v>
      </c>
      <c r="Q14" s="12">
        <v>270</v>
      </c>
      <c r="R14" s="12">
        <v>280</v>
      </c>
      <c r="S14" s="12"/>
      <c r="T14" s="2">
        <v>280</v>
      </c>
      <c r="U14" s="4">
        <v>159.992</v>
      </c>
      <c r="V14" s="12">
        <v>415</v>
      </c>
      <c r="W14" s="12" t="s">
        <v>149</v>
      </c>
      <c r="X14" s="12" t="s">
        <v>149</v>
      </c>
      <c r="Y14" s="12"/>
      <c r="Z14" s="2">
        <v>415</v>
      </c>
      <c r="AA14" s="4">
        <v>237.131</v>
      </c>
      <c r="AB14" s="2">
        <v>1155</v>
      </c>
      <c r="AC14" s="5">
        <v>659.967</v>
      </c>
      <c r="AD14" s="2"/>
      <c r="AE14" s="6"/>
    </row>
    <row r="15" spans="1:31" ht="15">
      <c r="A15" s="9" t="s">
        <v>53</v>
      </c>
      <c r="B15" s="6">
        <v>36</v>
      </c>
      <c r="C15" s="1">
        <v>286</v>
      </c>
      <c r="D15" s="3">
        <v>0.5154</v>
      </c>
      <c r="E15" s="6" t="s">
        <v>85</v>
      </c>
      <c r="F15" s="12" t="s">
        <v>87</v>
      </c>
      <c r="G15" s="2" t="s">
        <v>38</v>
      </c>
      <c r="H15" s="2">
        <v>308</v>
      </c>
      <c r="I15" s="12" t="s">
        <v>89</v>
      </c>
      <c r="J15" s="12">
        <v>500</v>
      </c>
      <c r="K15" s="12">
        <v>525</v>
      </c>
      <c r="L15" s="12">
        <v>550</v>
      </c>
      <c r="M15" s="12"/>
      <c r="N15" s="2">
        <v>550</v>
      </c>
      <c r="O15" s="4">
        <v>283.47</v>
      </c>
      <c r="P15" s="12">
        <v>420</v>
      </c>
      <c r="Q15" s="12">
        <v>450</v>
      </c>
      <c r="R15" s="12">
        <v>475</v>
      </c>
      <c r="S15" s="12" t="s">
        <v>121</v>
      </c>
      <c r="T15" s="2">
        <v>475</v>
      </c>
      <c r="U15" s="4">
        <v>244.815</v>
      </c>
      <c r="V15" s="12">
        <v>475</v>
      </c>
      <c r="W15" s="12">
        <v>500</v>
      </c>
      <c r="X15" s="12" t="s">
        <v>113</v>
      </c>
      <c r="Y15" s="12"/>
      <c r="Z15" s="2">
        <v>500</v>
      </c>
      <c r="AA15" s="4">
        <v>257.7</v>
      </c>
      <c r="AB15" s="2">
        <v>1525</v>
      </c>
      <c r="AC15" s="5">
        <v>785.985</v>
      </c>
      <c r="AD15" s="2"/>
      <c r="AE15" s="6"/>
    </row>
    <row r="16" spans="1:31" ht="15">
      <c r="A16" s="9" t="s">
        <v>54</v>
      </c>
      <c r="B16" s="6">
        <v>49</v>
      </c>
      <c r="C16" s="1">
        <v>165</v>
      </c>
      <c r="D16" s="3">
        <v>0.6656</v>
      </c>
      <c r="E16" s="6" t="s">
        <v>85</v>
      </c>
      <c r="F16" s="12" t="s">
        <v>87</v>
      </c>
      <c r="G16" s="2" t="s">
        <v>39</v>
      </c>
      <c r="H16" s="2">
        <v>165</v>
      </c>
      <c r="I16" s="12" t="s">
        <v>89</v>
      </c>
      <c r="J16" s="12">
        <v>450</v>
      </c>
      <c r="K16" s="12">
        <v>500</v>
      </c>
      <c r="L16" s="12" t="s">
        <v>102</v>
      </c>
      <c r="M16" s="12"/>
      <c r="N16" s="2">
        <v>500</v>
      </c>
      <c r="O16" s="4">
        <v>332.8</v>
      </c>
      <c r="P16" s="12">
        <v>300</v>
      </c>
      <c r="Q16" s="12" t="s">
        <v>127</v>
      </c>
      <c r="R16" s="12" t="s">
        <v>135</v>
      </c>
      <c r="S16" s="12"/>
      <c r="T16" s="2">
        <v>300</v>
      </c>
      <c r="U16" s="4">
        <v>199.68</v>
      </c>
      <c r="V16" s="12">
        <v>450</v>
      </c>
      <c r="W16" s="12"/>
      <c r="X16" s="12"/>
      <c r="Y16" s="12"/>
      <c r="Z16" s="2">
        <v>450</v>
      </c>
      <c r="AA16" s="4">
        <v>299.52</v>
      </c>
      <c r="AB16" s="2">
        <v>1250</v>
      </c>
      <c r="AC16" s="5">
        <v>832</v>
      </c>
      <c r="AD16" s="2"/>
      <c r="AE16" s="6"/>
    </row>
    <row r="17" spans="1:31" ht="15">
      <c r="A17" s="9" t="s">
        <v>55</v>
      </c>
      <c r="B17" s="6">
        <v>42</v>
      </c>
      <c r="C17" s="1">
        <v>172</v>
      </c>
      <c r="D17" s="3">
        <v>0.6447</v>
      </c>
      <c r="E17" s="6" t="s">
        <v>85</v>
      </c>
      <c r="F17" s="12" t="s">
        <v>87</v>
      </c>
      <c r="G17" s="2" t="s">
        <v>39</v>
      </c>
      <c r="H17" s="2">
        <v>181</v>
      </c>
      <c r="I17" s="12" t="s">
        <v>89</v>
      </c>
      <c r="J17" s="12">
        <v>510</v>
      </c>
      <c r="K17" s="12">
        <v>530</v>
      </c>
      <c r="L17" s="12">
        <v>542</v>
      </c>
      <c r="M17" s="12"/>
      <c r="N17" s="2">
        <v>542</v>
      </c>
      <c r="O17" s="4">
        <v>349.4274</v>
      </c>
      <c r="P17" s="12">
        <v>310</v>
      </c>
      <c r="Q17" s="12">
        <v>320</v>
      </c>
      <c r="R17" s="12">
        <v>330</v>
      </c>
      <c r="S17" s="12"/>
      <c r="T17" s="2">
        <v>330</v>
      </c>
      <c r="U17" s="4">
        <v>212.751</v>
      </c>
      <c r="V17" s="12">
        <v>610</v>
      </c>
      <c r="W17" s="12">
        <v>625</v>
      </c>
      <c r="X17" s="12">
        <v>636</v>
      </c>
      <c r="Y17" s="12"/>
      <c r="Z17" s="2">
        <v>636</v>
      </c>
      <c r="AA17" s="4">
        <v>410.0292</v>
      </c>
      <c r="AB17" s="2">
        <v>1508</v>
      </c>
      <c r="AC17" s="5">
        <v>972.2076</v>
      </c>
      <c r="AD17" s="2"/>
      <c r="AE17" s="6"/>
    </row>
    <row r="18" spans="1:31" ht="15">
      <c r="A18" s="9" t="s">
        <v>56</v>
      </c>
      <c r="B18" s="6">
        <v>47</v>
      </c>
      <c r="C18" s="1">
        <v>217</v>
      </c>
      <c r="D18" s="3">
        <v>0.558</v>
      </c>
      <c r="E18" s="6" t="s">
        <v>85</v>
      </c>
      <c r="F18" s="12" t="s">
        <v>87</v>
      </c>
      <c r="G18" s="2" t="s">
        <v>39</v>
      </c>
      <c r="H18" s="2">
        <v>220</v>
      </c>
      <c r="I18" s="12" t="s">
        <v>89</v>
      </c>
      <c r="J18" s="10">
        <v>500</v>
      </c>
      <c r="K18" s="12">
        <v>540</v>
      </c>
      <c r="L18" s="12">
        <v>550</v>
      </c>
      <c r="M18" s="12"/>
      <c r="N18" s="2">
        <v>550</v>
      </c>
      <c r="O18" s="4">
        <v>306.9</v>
      </c>
      <c r="P18" s="12">
        <v>290</v>
      </c>
      <c r="Q18" s="12">
        <v>305</v>
      </c>
      <c r="R18" s="12" t="s">
        <v>127</v>
      </c>
      <c r="S18" s="12"/>
      <c r="T18" s="2">
        <v>305</v>
      </c>
      <c r="U18" s="4">
        <v>170.19</v>
      </c>
      <c r="V18" s="12">
        <v>500</v>
      </c>
      <c r="W18" s="12">
        <v>530</v>
      </c>
      <c r="X18" s="12">
        <v>540</v>
      </c>
      <c r="Y18" s="12"/>
      <c r="Z18" s="2">
        <v>540</v>
      </c>
      <c r="AA18" s="4">
        <v>301.32</v>
      </c>
      <c r="AB18" s="2">
        <v>1395</v>
      </c>
      <c r="AC18" s="5">
        <v>778.41</v>
      </c>
      <c r="AD18" s="2"/>
      <c r="AE18" s="6"/>
    </row>
    <row r="19" spans="1:31" ht="15">
      <c r="A19" s="9" t="s">
        <v>57</v>
      </c>
      <c r="B19" s="6">
        <v>43</v>
      </c>
      <c r="C19" s="1">
        <v>229</v>
      </c>
      <c r="D19" s="3">
        <v>0.5458</v>
      </c>
      <c r="E19" s="6" t="s">
        <v>85</v>
      </c>
      <c r="F19" s="12" t="s">
        <v>87</v>
      </c>
      <c r="G19" s="2" t="s">
        <v>39</v>
      </c>
      <c r="H19" s="2">
        <v>242</v>
      </c>
      <c r="I19" s="12" t="s">
        <v>89</v>
      </c>
      <c r="J19" s="12">
        <v>540</v>
      </c>
      <c r="K19" s="12">
        <v>565</v>
      </c>
      <c r="L19" s="12" t="s">
        <v>115</v>
      </c>
      <c r="M19" s="12"/>
      <c r="N19" s="2">
        <v>565</v>
      </c>
      <c r="O19" s="4">
        <v>308.377</v>
      </c>
      <c r="P19" s="12">
        <v>415</v>
      </c>
      <c r="Q19" s="12">
        <v>435</v>
      </c>
      <c r="R19" s="12">
        <v>445</v>
      </c>
      <c r="S19" s="12" t="s">
        <v>142</v>
      </c>
      <c r="T19" s="2">
        <v>445</v>
      </c>
      <c r="U19" s="4">
        <v>242.881</v>
      </c>
      <c r="V19" s="12">
        <v>640</v>
      </c>
      <c r="W19" s="12" t="s">
        <v>150</v>
      </c>
      <c r="X19" s="12" t="s">
        <v>150</v>
      </c>
      <c r="Y19" s="12"/>
      <c r="Z19" s="2">
        <v>640</v>
      </c>
      <c r="AA19" s="4">
        <v>349.312</v>
      </c>
      <c r="AB19" s="2">
        <v>1650</v>
      </c>
      <c r="AC19" s="5">
        <v>900.57</v>
      </c>
      <c r="AD19" s="2"/>
      <c r="AE19" s="6"/>
    </row>
    <row r="20" spans="1:31" ht="15">
      <c r="A20" s="9" t="s">
        <v>58</v>
      </c>
      <c r="B20" s="6">
        <v>44</v>
      </c>
      <c r="C20" s="1">
        <v>235</v>
      </c>
      <c r="D20" s="3">
        <v>0.5411</v>
      </c>
      <c r="E20" s="6" t="s">
        <v>85</v>
      </c>
      <c r="F20" s="12" t="s">
        <v>87</v>
      </c>
      <c r="G20" s="2" t="s">
        <v>39</v>
      </c>
      <c r="H20" s="2">
        <v>242</v>
      </c>
      <c r="I20" s="12" t="s">
        <v>89</v>
      </c>
      <c r="J20" s="12">
        <v>515</v>
      </c>
      <c r="K20" s="12">
        <v>545</v>
      </c>
      <c r="L20" s="12">
        <v>570</v>
      </c>
      <c r="M20" s="12"/>
      <c r="N20" s="2">
        <v>570</v>
      </c>
      <c r="O20" s="4">
        <v>308.427</v>
      </c>
      <c r="P20" s="12" t="s">
        <v>125</v>
      </c>
      <c r="Q20" s="12">
        <v>365</v>
      </c>
      <c r="R20" s="12" t="s">
        <v>136</v>
      </c>
      <c r="S20" s="12"/>
      <c r="T20" s="2">
        <v>365</v>
      </c>
      <c r="U20" s="4">
        <v>197.5015</v>
      </c>
      <c r="V20" s="12">
        <v>505</v>
      </c>
      <c r="W20" s="12">
        <v>535</v>
      </c>
      <c r="X20" s="12">
        <v>555</v>
      </c>
      <c r="Y20" s="12" t="s">
        <v>159</v>
      </c>
      <c r="Z20" s="2">
        <v>555</v>
      </c>
      <c r="AA20" s="4">
        <v>300.3105</v>
      </c>
      <c r="AB20" s="2">
        <v>1490</v>
      </c>
      <c r="AC20" s="5">
        <v>806.239</v>
      </c>
      <c r="AD20" s="2"/>
      <c r="AE20" s="6"/>
    </row>
    <row r="21" spans="1:31" ht="15">
      <c r="A21" s="9" t="s">
        <v>59</v>
      </c>
      <c r="B21" s="6">
        <v>47</v>
      </c>
      <c r="C21" s="1">
        <v>250</v>
      </c>
      <c r="D21" s="3">
        <v>0.5328</v>
      </c>
      <c r="E21" s="6" t="s">
        <v>85</v>
      </c>
      <c r="F21" s="12" t="s">
        <v>87</v>
      </c>
      <c r="G21" s="2" t="s">
        <v>39</v>
      </c>
      <c r="H21" s="2">
        <v>275</v>
      </c>
      <c r="I21" s="12" t="s">
        <v>89</v>
      </c>
      <c r="J21" s="12">
        <v>500</v>
      </c>
      <c r="K21" s="12">
        <v>550</v>
      </c>
      <c r="L21" s="12">
        <v>580</v>
      </c>
      <c r="M21" s="12"/>
      <c r="N21" s="2">
        <v>580</v>
      </c>
      <c r="O21" s="4">
        <v>309.024</v>
      </c>
      <c r="P21" s="12">
        <v>445</v>
      </c>
      <c r="Q21" s="12">
        <v>465</v>
      </c>
      <c r="R21" s="12">
        <v>485</v>
      </c>
      <c r="S21" s="12">
        <v>500</v>
      </c>
      <c r="T21" s="2">
        <v>485</v>
      </c>
      <c r="U21" s="4">
        <v>258.408</v>
      </c>
      <c r="V21" s="12">
        <v>510</v>
      </c>
      <c r="W21" s="12">
        <v>550</v>
      </c>
      <c r="X21" s="12" t="s">
        <v>153</v>
      </c>
      <c r="Y21" s="12"/>
      <c r="Z21" s="2">
        <v>550</v>
      </c>
      <c r="AA21" s="4">
        <v>293.04</v>
      </c>
      <c r="AB21" s="2">
        <v>1615</v>
      </c>
      <c r="AC21" s="5">
        <v>860.472</v>
      </c>
      <c r="AD21" s="2"/>
      <c r="AE21" s="6"/>
    </row>
    <row r="22" spans="1:31" ht="15">
      <c r="A22" s="9" t="s">
        <v>60</v>
      </c>
      <c r="B22" s="6">
        <v>40</v>
      </c>
      <c r="C22" s="1">
        <v>296</v>
      </c>
      <c r="D22" s="3">
        <v>0.5098</v>
      </c>
      <c r="E22" s="6" t="s">
        <v>85</v>
      </c>
      <c r="F22" s="12" t="s">
        <v>87</v>
      </c>
      <c r="G22" s="2" t="s">
        <v>39</v>
      </c>
      <c r="H22" s="2">
        <v>308</v>
      </c>
      <c r="I22" s="12" t="s">
        <v>89</v>
      </c>
      <c r="J22" s="12">
        <v>475</v>
      </c>
      <c r="K22" s="12">
        <v>525</v>
      </c>
      <c r="L22" s="12">
        <v>550</v>
      </c>
      <c r="M22" s="12"/>
      <c r="N22" s="2">
        <v>550</v>
      </c>
      <c r="O22" s="4">
        <v>280.39</v>
      </c>
      <c r="P22" s="12">
        <v>315</v>
      </c>
      <c r="Q22" s="12">
        <v>340</v>
      </c>
      <c r="R22" s="12">
        <v>360</v>
      </c>
      <c r="S22" s="12">
        <v>380</v>
      </c>
      <c r="T22" s="2">
        <v>360</v>
      </c>
      <c r="U22" s="4">
        <v>183.528</v>
      </c>
      <c r="V22" s="12">
        <v>475</v>
      </c>
      <c r="W22" s="12">
        <v>525</v>
      </c>
      <c r="X22" s="12" t="s">
        <v>113</v>
      </c>
      <c r="Y22" s="12"/>
      <c r="Z22" s="2">
        <v>525</v>
      </c>
      <c r="AA22" s="4">
        <v>267.645</v>
      </c>
      <c r="AB22" s="2">
        <v>1435</v>
      </c>
      <c r="AC22" s="5">
        <v>731.563</v>
      </c>
      <c r="AD22" s="2"/>
      <c r="AE22" s="6"/>
    </row>
    <row r="23" spans="1:31" ht="15">
      <c r="A23" s="9" t="s">
        <v>61</v>
      </c>
      <c r="B23" s="6">
        <v>42</v>
      </c>
      <c r="C23" s="1">
        <v>367</v>
      </c>
      <c r="D23" s="3">
        <v>0.4796</v>
      </c>
      <c r="E23" s="6" t="s">
        <v>85</v>
      </c>
      <c r="F23" s="12" t="s">
        <v>87</v>
      </c>
      <c r="G23" s="2" t="s">
        <v>39</v>
      </c>
      <c r="H23" s="2" t="s">
        <v>32</v>
      </c>
      <c r="I23" s="12" t="s">
        <v>89</v>
      </c>
      <c r="J23" s="12" t="s">
        <v>94</v>
      </c>
      <c r="K23" s="12">
        <v>235</v>
      </c>
      <c r="L23" s="12"/>
      <c r="M23" s="12"/>
      <c r="N23" s="2">
        <v>235</v>
      </c>
      <c r="O23" s="4">
        <v>112.706</v>
      </c>
      <c r="P23" s="12">
        <v>275</v>
      </c>
      <c r="Q23" s="12">
        <v>300</v>
      </c>
      <c r="R23" s="12" t="s">
        <v>127</v>
      </c>
      <c r="S23" s="12"/>
      <c r="T23" s="2">
        <v>300</v>
      </c>
      <c r="U23" s="4">
        <v>143.88</v>
      </c>
      <c r="V23" s="12">
        <v>350</v>
      </c>
      <c r="W23" s="12">
        <v>400</v>
      </c>
      <c r="X23" s="12">
        <v>460</v>
      </c>
      <c r="Y23" s="12">
        <v>500</v>
      </c>
      <c r="Z23" s="2">
        <v>460</v>
      </c>
      <c r="AA23" s="4">
        <v>220.616</v>
      </c>
      <c r="AB23" s="2">
        <v>995</v>
      </c>
      <c r="AC23" s="5">
        <v>477.202</v>
      </c>
      <c r="AD23" s="2"/>
      <c r="AE23" s="6"/>
    </row>
    <row r="24" spans="1:31" ht="15">
      <c r="A24" s="9" t="s">
        <v>62</v>
      </c>
      <c r="B24" s="6">
        <v>56</v>
      </c>
      <c r="C24" s="1">
        <v>190</v>
      </c>
      <c r="D24" s="3">
        <v>0.6014</v>
      </c>
      <c r="E24" s="6" t="s">
        <v>85</v>
      </c>
      <c r="F24" s="12" t="s">
        <v>87</v>
      </c>
      <c r="G24" s="2" t="s">
        <v>40</v>
      </c>
      <c r="H24" s="2">
        <v>198</v>
      </c>
      <c r="I24" s="12" t="s">
        <v>89</v>
      </c>
      <c r="J24" s="12">
        <v>465</v>
      </c>
      <c r="K24" s="12">
        <v>475</v>
      </c>
      <c r="L24" s="12">
        <v>500</v>
      </c>
      <c r="M24" s="12">
        <v>510</v>
      </c>
      <c r="N24" s="2">
        <v>500</v>
      </c>
      <c r="O24" s="4">
        <v>300.7</v>
      </c>
      <c r="P24" s="12">
        <v>165</v>
      </c>
      <c r="Q24" s="12" t="s">
        <v>128</v>
      </c>
      <c r="R24" s="12">
        <v>210</v>
      </c>
      <c r="S24" s="12"/>
      <c r="T24" s="2">
        <v>210</v>
      </c>
      <c r="U24" s="4">
        <v>126.294</v>
      </c>
      <c r="V24" s="12">
        <v>465</v>
      </c>
      <c r="W24" s="12">
        <v>485</v>
      </c>
      <c r="X24" s="12" t="s">
        <v>121</v>
      </c>
      <c r="Y24" s="12"/>
      <c r="Z24" s="2">
        <v>485</v>
      </c>
      <c r="AA24" s="4">
        <v>291.679</v>
      </c>
      <c r="AB24" s="2">
        <v>1195</v>
      </c>
      <c r="AC24" s="5">
        <v>718.673</v>
      </c>
      <c r="AD24" s="2"/>
      <c r="AE24" s="6"/>
    </row>
    <row r="25" spans="1:31" ht="15">
      <c r="A25" s="9" t="s">
        <v>63</v>
      </c>
      <c r="B25" s="6">
        <v>56</v>
      </c>
      <c r="C25" s="1">
        <v>195</v>
      </c>
      <c r="D25" s="3">
        <v>0.5916</v>
      </c>
      <c r="E25" s="6" t="s">
        <v>85</v>
      </c>
      <c r="F25" s="12" t="s">
        <v>87</v>
      </c>
      <c r="G25" s="2" t="s">
        <v>40</v>
      </c>
      <c r="H25" s="2">
        <v>198</v>
      </c>
      <c r="I25" s="12" t="s">
        <v>89</v>
      </c>
      <c r="J25" s="12" t="s">
        <v>95</v>
      </c>
      <c r="K25" s="12">
        <v>370</v>
      </c>
      <c r="L25" s="12" t="s">
        <v>116</v>
      </c>
      <c r="M25" s="12"/>
      <c r="N25" s="2">
        <v>370</v>
      </c>
      <c r="O25" s="4">
        <v>218.892</v>
      </c>
      <c r="P25" s="12">
        <v>310</v>
      </c>
      <c r="Q25" s="12">
        <v>320</v>
      </c>
      <c r="R25" s="12">
        <v>330</v>
      </c>
      <c r="S25" s="12"/>
      <c r="T25" s="2">
        <v>330</v>
      </c>
      <c r="U25" s="4">
        <v>195.228</v>
      </c>
      <c r="V25" s="12">
        <v>440</v>
      </c>
      <c r="W25" s="12">
        <v>475</v>
      </c>
      <c r="X25" s="12" t="s">
        <v>152</v>
      </c>
      <c r="Y25" s="12"/>
      <c r="Z25" s="2">
        <v>475</v>
      </c>
      <c r="AA25" s="4">
        <v>281.01</v>
      </c>
      <c r="AB25" s="2">
        <v>1175</v>
      </c>
      <c r="AC25" s="5">
        <v>695.13</v>
      </c>
      <c r="AD25" s="2"/>
      <c r="AE25" s="6"/>
    </row>
    <row r="26" spans="1:31" ht="15">
      <c r="A26" s="9" t="s">
        <v>64</v>
      </c>
      <c r="B26" s="6">
        <v>56</v>
      </c>
      <c r="C26" s="1">
        <v>193</v>
      </c>
      <c r="D26" s="3">
        <v>0.5954</v>
      </c>
      <c r="E26" s="6" t="s">
        <v>85</v>
      </c>
      <c r="F26" s="12" t="s">
        <v>87</v>
      </c>
      <c r="G26" s="2" t="s">
        <v>40</v>
      </c>
      <c r="H26" s="2">
        <v>198</v>
      </c>
      <c r="I26" s="12" t="s">
        <v>89</v>
      </c>
      <c r="J26" s="12" t="s">
        <v>96</v>
      </c>
      <c r="K26" s="12">
        <v>325</v>
      </c>
      <c r="L26" s="12">
        <v>335</v>
      </c>
      <c r="M26" s="12" t="s">
        <v>106</v>
      </c>
      <c r="N26" s="2">
        <v>335</v>
      </c>
      <c r="O26" s="4">
        <v>199.459</v>
      </c>
      <c r="P26" s="12">
        <v>245</v>
      </c>
      <c r="Q26" s="12">
        <v>265</v>
      </c>
      <c r="R26" s="12">
        <v>280</v>
      </c>
      <c r="S26" s="12">
        <v>285</v>
      </c>
      <c r="T26" s="2">
        <v>280</v>
      </c>
      <c r="U26" s="4">
        <v>166.712</v>
      </c>
      <c r="V26" s="12">
        <v>380</v>
      </c>
      <c r="W26" s="12">
        <v>400</v>
      </c>
      <c r="X26" s="12">
        <v>415</v>
      </c>
      <c r="Y26" s="12"/>
      <c r="Z26" s="2">
        <v>415</v>
      </c>
      <c r="AA26" s="4">
        <v>247.091</v>
      </c>
      <c r="AB26" s="2">
        <v>1030</v>
      </c>
      <c r="AC26" s="5">
        <v>613.262</v>
      </c>
      <c r="AD26" s="2"/>
      <c r="AE26" s="6"/>
    </row>
    <row r="27" spans="1:31" ht="15">
      <c r="A27" s="9" t="s">
        <v>65</v>
      </c>
      <c r="B27" s="6">
        <v>51</v>
      </c>
      <c r="C27" s="1">
        <v>228</v>
      </c>
      <c r="D27" s="3">
        <v>0.5467</v>
      </c>
      <c r="E27" s="6" t="s">
        <v>85</v>
      </c>
      <c r="F27" s="12" t="s">
        <v>87</v>
      </c>
      <c r="G27" s="2" t="s">
        <v>40</v>
      </c>
      <c r="H27" s="2">
        <v>242</v>
      </c>
      <c r="I27" s="12" t="s">
        <v>89</v>
      </c>
      <c r="J27" s="12">
        <v>500</v>
      </c>
      <c r="K27" s="12" t="s">
        <v>103</v>
      </c>
      <c r="L27" s="12">
        <v>550</v>
      </c>
      <c r="M27" s="12">
        <v>575</v>
      </c>
      <c r="N27" s="2">
        <v>550</v>
      </c>
      <c r="O27" s="4">
        <v>300.685</v>
      </c>
      <c r="P27" s="12">
        <v>370</v>
      </c>
      <c r="Q27" s="12">
        <v>400</v>
      </c>
      <c r="R27" s="12" t="s">
        <v>135</v>
      </c>
      <c r="S27" s="12"/>
      <c r="T27" s="2">
        <v>400</v>
      </c>
      <c r="U27" s="4">
        <v>218.68</v>
      </c>
      <c r="V27" s="12">
        <v>575</v>
      </c>
      <c r="W27" s="12">
        <v>605</v>
      </c>
      <c r="X27" s="12" t="s">
        <v>154</v>
      </c>
      <c r="Y27" s="12"/>
      <c r="Z27" s="2">
        <v>605</v>
      </c>
      <c r="AA27" s="4">
        <v>330.7535</v>
      </c>
      <c r="AB27" s="2">
        <v>1555</v>
      </c>
      <c r="AC27" s="5">
        <v>850.1185</v>
      </c>
      <c r="AD27" s="2"/>
      <c r="AE27" s="6"/>
    </row>
    <row r="28" spans="1:31" ht="15">
      <c r="A28" s="9" t="s">
        <v>66</v>
      </c>
      <c r="B28" s="6">
        <v>53</v>
      </c>
      <c r="C28" s="1">
        <v>280</v>
      </c>
      <c r="D28" s="3">
        <v>0.5186</v>
      </c>
      <c r="E28" s="6" t="s">
        <v>85</v>
      </c>
      <c r="F28" s="12" t="s">
        <v>87</v>
      </c>
      <c r="G28" s="2" t="s">
        <v>40</v>
      </c>
      <c r="H28" s="2">
        <v>308</v>
      </c>
      <c r="I28" s="12" t="s">
        <v>89</v>
      </c>
      <c r="J28" s="12">
        <v>535</v>
      </c>
      <c r="K28" s="12">
        <v>565</v>
      </c>
      <c r="L28" s="12">
        <v>600</v>
      </c>
      <c r="M28" s="12"/>
      <c r="N28" s="2">
        <v>600</v>
      </c>
      <c r="O28" s="4">
        <v>311.16</v>
      </c>
      <c r="P28" s="12">
        <v>400</v>
      </c>
      <c r="Q28" s="12" t="s">
        <v>129</v>
      </c>
      <c r="R28" s="12" t="s">
        <v>137</v>
      </c>
      <c r="S28" s="12" t="s">
        <v>143</v>
      </c>
      <c r="T28" s="2">
        <v>400</v>
      </c>
      <c r="U28" s="4">
        <v>207.44</v>
      </c>
      <c r="V28" s="12">
        <v>580</v>
      </c>
      <c r="W28" s="12">
        <v>605</v>
      </c>
      <c r="X28" s="12"/>
      <c r="Y28" s="12"/>
      <c r="Z28" s="2">
        <v>605</v>
      </c>
      <c r="AA28" s="4">
        <v>313.753</v>
      </c>
      <c r="AB28" s="2">
        <v>1605</v>
      </c>
      <c r="AC28" s="5">
        <v>832.353</v>
      </c>
      <c r="AD28" s="2"/>
      <c r="AE28" s="6"/>
    </row>
    <row r="29" spans="1:31" ht="15">
      <c r="A29" s="9" t="s">
        <v>67</v>
      </c>
      <c r="B29" s="6">
        <v>78</v>
      </c>
      <c r="C29" s="1">
        <v>163</v>
      </c>
      <c r="D29" s="3">
        <v>0.672</v>
      </c>
      <c r="E29" s="6" t="s">
        <v>85</v>
      </c>
      <c r="F29" s="12" t="s">
        <v>87</v>
      </c>
      <c r="G29" s="2" t="s">
        <v>42</v>
      </c>
      <c r="H29" s="2">
        <v>165</v>
      </c>
      <c r="I29" s="12" t="s">
        <v>89</v>
      </c>
      <c r="J29" s="12">
        <v>330</v>
      </c>
      <c r="K29" s="12">
        <v>340</v>
      </c>
      <c r="L29" s="12">
        <v>350</v>
      </c>
      <c r="M29" s="12"/>
      <c r="N29" s="2">
        <v>350</v>
      </c>
      <c r="O29" s="4">
        <v>235.2</v>
      </c>
      <c r="P29" s="12">
        <v>300</v>
      </c>
      <c r="Q29" s="12">
        <v>315</v>
      </c>
      <c r="R29" s="12">
        <v>325</v>
      </c>
      <c r="S29" s="12"/>
      <c r="T29" s="2">
        <v>325</v>
      </c>
      <c r="U29" s="4">
        <v>218.4</v>
      </c>
      <c r="V29" s="12">
        <v>420</v>
      </c>
      <c r="W29" s="12">
        <v>430</v>
      </c>
      <c r="X29" s="12" t="s">
        <v>135</v>
      </c>
      <c r="Y29" s="12"/>
      <c r="Z29" s="2">
        <v>430</v>
      </c>
      <c r="AA29" s="4">
        <v>288.96</v>
      </c>
      <c r="AB29" s="2">
        <v>1105</v>
      </c>
      <c r="AC29" s="5">
        <v>742.56</v>
      </c>
      <c r="AD29" s="2"/>
      <c r="AE29" s="6"/>
    </row>
    <row r="30" spans="1:31" ht="15">
      <c r="A30" s="9" t="s">
        <v>55</v>
      </c>
      <c r="B30" s="6">
        <v>42</v>
      </c>
      <c r="C30" s="1">
        <v>172</v>
      </c>
      <c r="D30" s="3">
        <v>0.6447</v>
      </c>
      <c r="E30" s="6" t="s">
        <v>85</v>
      </c>
      <c r="F30" s="12" t="s">
        <v>88</v>
      </c>
      <c r="G30" s="2" t="s">
        <v>6</v>
      </c>
      <c r="H30" s="2">
        <v>181</v>
      </c>
      <c r="I30" s="12" t="s">
        <v>89</v>
      </c>
      <c r="J30" s="12">
        <v>510</v>
      </c>
      <c r="K30" s="12">
        <v>530</v>
      </c>
      <c r="L30" s="12">
        <v>542</v>
      </c>
      <c r="M30" s="12"/>
      <c r="N30" s="2">
        <v>542</v>
      </c>
      <c r="O30" s="4">
        <v>349.4274</v>
      </c>
      <c r="P30" s="12">
        <v>310</v>
      </c>
      <c r="Q30" s="12">
        <v>320</v>
      </c>
      <c r="R30" s="12">
        <v>330</v>
      </c>
      <c r="S30" s="12"/>
      <c r="T30" s="2">
        <v>330</v>
      </c>
      <c r="U30" s="4">
        <v>212.751</v>
      </c>
      <c r="V30" s="12">
        <v>610</v>
      </c>
      <c r="W30" s="12">
        <v>625</v>
      </c>
      <c r="X30" s="12">
        <v>636</v>
      </c>
      <c r="Y30" s="12"/>
      <c r="Z30" s="2">
        <v>636</v>
      </c>
      <c r="AA30" s="4">
        <v>410.0292</v>
      </c>
      <c r="AB30" s="2">
        <v>1508</v>
      </c>
      <c r="AC30" s="5">
        <v>972.2076</v>
      </c>
      <c r="AD30" s="2"/>
      <c r="AE30" s="6"/>
    </row>
    <row r="31" spans="1:31" ht="15">
      <c r="A31" s="9" t="s">
        <v>43</v>
      </c>
      <c r="B31" s="6">
        <v>17</v>
      </c>
      <c r="C31" s="1">
        <v>171</v>
      </c>
      <c r="D31" s="3">
        <v>0.6475</v>
      </c>
      <c r="E31" s="6" t="s">
        <v>85</v>
      </c>
      <c r="F31" s="12" t="s">
        <v>88</v>
      </c>
      <c r="G31" s="2" t="s">
        <v>6</v>
      </c>
      <c r="H31" s="2">
        <v>181</v>
      </c>
      <c r="I31" s="12" t="s">
        <v>89</v>
      </c>
      <c r="J31" s="12">
        <v>430</v>
      </c>
      <c r="K31" s="12">
        <v>460</v>
      </c>
      <c r="L31" s="12">
        <v>480</v>
      </c>
      <c r="M31" s="12" t="s">
        <v>121</v>
      </c>
      <c r="N31" s="2">
        <v>480</v>
      </c>
      <c r="O31" s="4">
        <v>310.8</v>
      </c>
      <c r="P31" s="12">
        <v>255</v>
      </c>
      <c r="Q31" s="12">
        <v>270</v>
      </c>
      <c r="R31" s="12">
        <v>280</v>
      </c>
      <c r="S31" s="12">
        <v>286</v>
      </c>
      <c r="T31" s="2">
        <v>280</v>
      </c>
      <c r="U31" s="4">
        <v>181.3</v>
      </c>
      <c r="V31" s="12">
        <v>430</v>
      </c>
      <c r="W31" s="12">
        <v>460</v>
      </c>
      <c r="X31" s="12">
        <v>480</v>
      </c>
      <c r="Y31" s="12" t="s">
        <v>158</v>
      </c>
      <c r="Z31" s="2">
        <v>480</v>
      </c>
      <c r="AA31" s="4">
        <v>310.8</v>
      </c>
      <c r="AB31" s="2">
        <v>1240</v>
      </c>
      <c r="AC31" s="5">
        <v>802.9</v>
      </c>
      <c r="AD31" s="2"/>
      <c r="AE31" s="6"/>
    </row>
    <row r="32" spans="1:31" ht="15">
      <c r="A32" s="9" t="s">
        <v>68</v>
      </c>
      <c r="B32" s="6">
        <v>31</v>
      </c>
      <c r="C32" s="1">
        <v>190</v>
      </c>
      <c r="D32" s="3">
        <v>0.6014</v>
      </c>
      <c r="E32" s="6" t="s">
        <v>85</v>
      </c>
      <c r="F32" s="12" t="s">
        <v>87</v>
      </c>
      <c r="G32" s="2" t="s">
        <v>6</v>
      </c>
      <c r="H32" s="2">
        <v>198</v>
      </c>
      <c r="I32" s="12" t="s">
        <v>89</v>
      </c>
      <c r="J32" s="12">
        <v>500</v>
      </c>
      <c r="K32" s="12">
        <v>525</v>
      </c>
      <c r="L32" s="12">
        <v>550</v>
      </c>
      <c r="M32" s="12"/>
      <c r="N32" s="2">
        <v>550</v>
      </c>
      <c r="O32" s="4">
        <v>330.77</v>
      </c>
      <c r="P32" s="12">
        <v>325</v>
      </c>
      <c r="Q32" s="12" t="s">
        <v>130</v>
      </c>
      <c r="R32" s="12" t="s">
        <v>106</v>
      </c>
      <c r="S32" s="12"/>
      <c r="T32" s="2">
        <v>325</v>
      </c>
      <c r="U32" s="4">
        <v>195.455</v>
      </c>
      <c r="V32" s="12" t="s">
        <v>103</v>
      </c>
      <c r="W32" s="12">
        <v>525</v>
      </c>
      <c r="X32" s="12" t="s">
        <v>113</v>
      </c>
      <c r="Y32" s="12"/>
      <c r="Z32" s="2">
        <v>525</v>
      </c>
      <c r="AA32" s="4">
        <v>315.735</v>
      </c>
      <c r="AB32" s="2">
        <v>1400</v>
      </c>
      <c r="AC32" s="5">
        <v>841.96</v>
      </c>
      <c r="AD32" s="2"/>
      <c r="AE32" s="6"/>
    </row>
    <row r="33" spans="1:31" ht="15">
      <c r="A33" s="9" t="s">
        <v>50</v>
      </c>
      <c r="B33" s="6">
        <v>36</v>
      </c>
      <c r="C33" s="1">
        <v>185</v>
      </c>
      <c r="D33" s="3">
        <v>0.6121</v>
      </c>
      <c r="E33" s="6" t="s">
        <v>85</v>
      </c>
      <c r="F33" s="12" t="s">
        <v>88</v>
      </c>
      <c r="G33" s="2" t="s">
        <v>6</v>
      </c>
      <c r="H33" s="2">
        <v>198</v>
      </c>
      <c r="I33" s="12" t="s">
        <v>89</v>
      </c>
      <c r="J33" s="12">
        <v>485</v>
      </c>
      <c r="K33" s="12" t="s">
        <v>102</v>
      </c>
      <c r="L33" s="12" t="s">
        <v>113</v>
      </c>
      <c r="M33" s="12"/>
      <c r="N33" s="2">
        <v>485</v>
      </c>
      <c r="O33" s="4">
        <v>296.8685</v>
      </c>
      <c r="P33" s="12">
        <v>350</v>
      </c>
      <c r="Q33" s="12">
        <v>375</v>
      </c>
      <c r="R33" s="12" t="s">
        <v>134</v>
      </c>
      <c r="S33" s="12"/>
      <c r="T33" s="2">
        <v>375</v>
      </c>
      <c r="U33" s="4">
        <v>229.5375</v>
      </c>
      <c r="V33" s="12">
        <v>475</v>
      </c>
      <c r="W33" s="12">
        <v>530</v>
      </c>
      <c r="X33" s="12" t="s">
        <v>113</v>
      </c>
      <c r="Y33" s="12" t="s">
        <v>102</v>
      </c>
      <c r="Z33" s="2">
        <v>530</v>
      </c>
      <c r="AA33" s="4">
        <v>324.413</v>
      </c>
      <c r="AB33" s="2">
        <v>1390</v>
      </c>
      <c r="AC33" s="5">
        <v>850.819</v>
      </c>
      <c r="AD33" s="2"/>
      <c r="AE33" s="6"/>
    </row>
    <row r="34" spans="1:31" ht="15">
      <c r="A34" s="9" t="s">
        <v>69</v>
      </c>
      <c r="B34" s="6">
        <v>25</v>
      </c>
      <c r="C34" s="1">
        <v>190</v>
      </c>
      <c r="D34" s="3">
        <v>0.6014</v>
      </c>
      <c r="E34" s="6" t="s">
        <v>85</v>
      </c>
      <c r="F34" s="12" t="s">
        <v>87</v>
      </c>
      <c r="G34" s="2" t="s">
        <v>6</v>
      </c>
      <c r="H34" s="2">
        <v>198</v>
      </c>
      <c r="I34" s="12" t="s">
        <v>89</v>
      </c>
      <c r="J34" s="12">
        <v>490</v>
      </c>
      <c r="K34" s="12" t="s">
        <v>104</v>
      </c>
      <c r="L34" s="12" t="s">
        <v>104</v>
      </c>
      <c r="M34" s="12"/>
      <c r="N34" s="2">
        <v>490</v>
      </c>
      <c r="O34" s="4">
        <v>294.686</v>
      </c>
      <c r="P34" s="12">
        <v>330</v>
      </c>
      <c r="Q34" s="12">
        <v>360</v>
      </c>
      <c r="R34" s="12" t="s">
        <v>138</v>
      </c>
      <c r="S34" s="12"/>
      <c r="T34" s="2">
        <v>360</v>
      </c>
      <c r="U34" s="4">
        <v>216.504</v>
      </c>
      <c r="V34" s="12">
        <v>490</v>
      </c>
      <c r="W34" s="12">
        <v>520</v>
      </c>
      <c r="X34" s="12" t="s">
        <v>102</v>
      </c>
      <c r="Y34" s="12"/>
      <c r="Z34" s="2">
        <v>520</v>
      </c>
      <c r="AA34" s="4">
        <v>312.728</v>
      </c>
      <c r="AB34" s="2">
        <v>1370</v>
      </c>
      <c r="AC34" s="5">
        <v>823.918</v>
      </c>
      <c r="AD34" s="2"/>
      <c r="AE34" s="6"/>
    </row>
    <row r="35" spans="1:31" ht="15">
      <c r="A35" s="9" t="s">
        <v>70</v>
      </c>
      <c r="B35" s="6">
        <v>31</v>
      </c>
      <c r="C35" s="1">
        <v>185</v>
      </c>
      <c r="D35" s="3">
        <v>0.6121</v>
      </c>
      <c r="E35" s="6" t="s">
        <v>85</v>
      </c>
      <c r="F35" s="12" t="s">
        <v>87</v>
      </c>
      <c r="G35" s="2" t="s">
        <v>6</v>
      </c>
      <c r="H35" s="2">
        <v>198</v>
      </c>
      <c r="I35" s="12" t="s">
        <v>89</v>
      </c>
      <c r="J35" s="12">
        <v>405</v>
      </c>
      <c r="K35" s="12">
        <v>440</v>
      </c>
      <c r="L35" s="12">
        <v>465</v>
      </c>
      <c r="M35" s="12"/>
      <c r="N35" s="2">
        <v>465</v>
      </c>
      <c r="O35" s="4">
        <v>284.6265</v>
      </c>
      <c r="P35" s="12">
        <v>310</v>
      </c>
      <c r="Q35" s="12">
        <v>345</v>
      </c>
      <c r="R35" s="12">
        <v>360</v>
      </c>
      <c r="S35" s="12"/>
      <c r="T35" s="2">
        <v>360</v>
      </c>
      <c r="U35" s="4">
        <v>220.356</v>
      </c>
      <c r="V35" s="12">
        <v>475</v>
      </c>
      <c r="W35" s="12">
        <v>505</v>
      </c>
      <c r="X35" s="12">
        <v>528</v>
      </c>
      <c r="Y35" s="12"/>
      <c r="Z35" s="2">
        <v>528</v>
      </c>
      <c r="AA35" s="4">
        <v>323.1888</v>
      </c>
      <c r="AB35" s="2">
        <v>1353</v>
      </c>
      <c r="AC35" s="5">
        <v>828.1713</v>
      </c>
      <c r="AD35" s="2"/>
      <c r="AE35" s="6"/>
    </row>
    <row r="36" spans="1:31" ht="15">
      <c r="A36" s="9" t="s">
        <v>71</v>
      </c>
      <c r="B36" s="6">
        <v>32</v>
      </c>
      <c r="C36" s="1">
        <v>191</v>
      </c>
      <c r="D36" s="3">
        <v>0.5994</v>
      </c>
      <c r="E36" s="6" t="s">
        <v>85</v>
      </c>
      <c r="F36" s="12" t="s">
        <v>87</v>
      </c>
      <c r="G36" s="2" t="s">
        <v>6</v>
      </c>
      <c r="H36" s="2">
        <v>198</v>
      </c>
      <c r="I36" s="12" t="s">
        <v>89</v>
      </c>
      <c r="J36" s="12">
        <v>405</v>
      </c>
      <c r="K36" s="12" t="s">
        <v>105</v>
      </c>
      <c r="L36" s="12" t="s">
        <v>105</v>
      </c>
      <c r="M36" s="12"/>
      <c r="N36" s="2">
        <v>405</v>
      </c>
      <c r="O36" s="4">
        <v>242.757</v>
      </c>
      <c r="P36" s="12">
        <v>255</v>
      </c>
      <c r="Q36" s="12" t="s">
        <v>99</v>
      </c>
      <c r="R36" s="12" t="s">
        <v>99</v>
      </c>
      <c r="S36" s="12"/>
      <c r="T36" s="2">
        <v>255</v>
      </c>
      <c r="U36" s="4">
        <v>152.847</v>
      </c>
      <c r="V36" s="12">
        <v>415</v>
      </c>
      <c r="W36" s="12">
        <v>445</v>
      </c>
      <c r="X36" s="12">
        <v>460</v>
      </c>
      <c r="Y36" s="12"/>
      <c r="Z36" s="2">
        <v>460</v>
      </c>
      <c r="AA36" s="4">
        <v>275.724</v>
      </c>
      <c r="AB36" s="2">
        <v>1120</v>
      </c>
      <c r="AC36" s="5">
        <v>671.328</v>
      </c>
      <c r="AD36" s="2"/>
      <c r="AE36" s="6"/>
    </row>
    <row r="37" spans="1:31" ht="15">
      <c r="A37" s="9" t="s">
        <v>48</v>
      </c>
      <c r="B37" s="6">
        <v>23</v>
      </c>
      <c r="C37" s="1">
        <v>220</v>
      </c>
      <c r="D37" s="3">
        <v>0.5545</v>
      </c>
      <c r="E37" s="6" t="s">
        <v>85</v>
      </c>
      <c r="F37" s="12" t="s">
        <v>88</v>
      </c>
      <c r="G37" s="2" t="s">
        <v>6</v>
      </c>
      <c r="H37" s="2">
        <v>220</v>
      </c>
      <c r="I37" s="12" t="s">
        <v>89</v>
      </c>
      <c r="J37" s="12" t="s">
        <v>92</v>
      </c>
      <c r="K37" s="12">
        <v>600</v>
      </c>
      <c r="L37" s="12" t="s">
        <v>112</v>
      </c>
      <c r="M37" s="12"/>
      <c r="N37" s="2">
        <v>600</v>
      </c>
      <c r="O37" s="4">
        <v>332.7</v>
      </c>
      <c r="P37" s="12">
        <v>405</v>
      </c>
      <c r="Q37" s="12">
        <v>450</v>
      </c>
      <c r="R37" s="12">
        <v>475</v>
      </c>
      <c r="S37" s="12" t="s">
        <v>141</v>
      </c>
      <c r="T37" s="2">
        <v>475</v>
      </c>
      <c r="U37" s="4">
        <v>263.3875</v>
      </c>
      <c r="V37" s="12">
        <v>600</v>
      </c>
      <c r="W37" s="12" t="s">
        <v>147</v>
      </c>
      <c r="X37" s="12" t="s">
        <v>147</v>
      </c>
      <c r="Y37" s="12"/>
      <c r="Z37" s="2">
        <v>600</v>
      </c>
      <c r="AA37" s="4">
        <v>332.7</v>
      </c>
      <c r="AB37" s="2">
        <v>1675</v>
      </c>
      <c r="AC37" s="5">
        <v>928.7875</v>
      </c>
      <c r="AD37" s="2"/>
      <c r="AE37" s="6"/>
    </row>
    <row r="38" spans="1:31" ht="15">
      <c r="A38" s="9" t="s">
        <v>72</v>
      </c>
      <c r="B38" s="6">
        <v>27</v>
      </c>
      <c r="C38" s="1">
        <v>206</v>
      </c>
      <c r="D38" s="3">
        <v>0.5729</v>
      </c>
      <c r="E38" s="6" t="s">
        <v>85</v>
      </c>
      <c r="F38" s="12" t="s">
        <v>87</v>
      </c>
      <c r="G38" s="2" t="s">
        <v>6</v>
      </c>
      <c r="H38" s="2">
        <v>220</v>
      </c>
      <c r="I38" s="12" t="s">
        <v>89</v>
      </c>
      <c r="J38" s="12">
        <v>500</v>
      </c>
      <c r="K38" s="12">
        <v>540</v>
      </c>
      <c r="L38" s="12" t="s">
        <v>117</v>
      </c>
      <c r="M38" s="12"/>
      <c r="N38" s="2">
        <v>540</v>
      </c>
      <c r="O38" s="4">
        <v>309.366</v>
      </c>
      <c r="P38" s="12">
        <v>410</v>
      </c>
      <c r="Q38" s="12" t="s">
        <v>131</v>
      </c>
      <c r="R38" s="12">
        <v>450</v>
      </c>
      <c r="S38" s="12">
        <v>486</v>
      </c>
      <c r="T38" s="2">
        <v>450</v>
      </c>
      <c r="U38" s="4">
        <v>257.805</v>
      </c>
      <c r="V38" s="12">
        <v>590</v>
      </c>
      <c r="W38" s="12">
        <v>625</v>
      </c>
      <c r="X38" s="12" t="s">
        <v>155</v>
      </c>
      <c r="Y38" s="12"/>
      <c r="Z38" s="2">
        <v>625</v>
      </c>
      <c r="AA38" s="4">
        <v>358.0625</v>
      </c>
      <c r="AB38" s="2">
        <v>1615</v>
      </c>
      <c r="AC38" s="5">
        <v>925.2335</v>
      </c>
      <c r="AD38" s="2"/>
      <c r="AE38" s="6"/>
    </row>
    <row r="39" spans="1:31" ht="15">
      <c r="A39" s="9" t="s">
        <v>73</v>
      </c>
      <c r="B39" s="6">
        <v>32</v>
      </c>
      <c r="C39" s="1">
        <v>221</v>
      </c>
      <c r="D39" s="3">
        <v>0.5535</v>
      </c>
      <c r="E39" s="6" t="s">
        <v>85</v>
      </c>
      <c r="F39" s="12" t="s">
        <v>87</v>
      </c>
      <c r="G39" s="2" t="s">
        <v>6</v>
      </c>
      <c r="H39" s="2">
        <v>242</v>
      </c>
      <c r="I39" s="12" t="s">
        <v>89</v>
      </c>
      <c r="J39" s="12" t="s">
        <v>97</v>
      </c>
      <c r="K39" s="12" t="s">
        <v>92</v>
      </c>
      <c r="L39" s="12">
        <v>625</v>
      </c>
      <c r="M39" s="12"/>
      <c r="N39" s="2">
        <v>625</v>
      </c>
      <c r="O39" s="4">
        <v>345.9375</v>
      </c>
      <c r="P39" s="12">
        <v>455</v>
      </c>
      <c r="Q39" s="12">
        <v>490</v>
      </c>
      <c r="R39" s="12">
        <v>510</v>
      </c>
      <c r="S39" s="12"/>
      <c r="T39" s="2">
        <v>510</v>
      </c>
      <c r="U39" s="4">
        <v>282.285</v>
      </c>
      <c r="V39" s="12">
        <v>550</v>
      </c>
      <c r="W39" s="12">
        <v>600</v>
      </c>
      <c r="X39" s="12">
        <v>640</v>
      </c>
      <c r="Y39" s="12"/>
      <c r="Z39" s="2">
        <v>640</v>
      </c>
      <c r="AA39" s="4">
        <v>354.24</v>
      </c>
      <c r="AB39" s="2">
        <v>1775</v>
      </c>
      <c r="AC39" s="5">
        <v>982.4625</v>
      </c>
      <c r="AD39" s="2"/>
      <c r="AE39" s="6"/>
    </row>
    <row r="40" spans="1:31" ht="15">
      <c r="A40" s="9" t="s">
        <v>74</v>
      </c>
      <c r="B40" s="6">
        <v>31</v>
      </c>
      <c r="C40" s="1">
        <v>274</v>
      </c>
      <c r="D40" s="3">
        <v>0.522</v>
      </c>
      <c r="E40" s="6" t="s">
        <v>85</v>
      </c>
      <c r="F40" s="12" t="s">
        <v>87</v>
      </c>
      <c r="G40" s="2" t="s">
        <v>6</v>
      </c>
      <c r="H40" s="2">
        <v>275</v>
      </c>
      <c r="I40" s="12" t="s">
        <v>89</v>
      </c>
      <c r="J40" s="12">
        <v>540</v>
      </c>
      <c r="K40" s="12">
        <v>580</v>
      </c>
      <c r="L40" s="12" t="s">
        <v>118</v>
      </c>
      <c r="M40" s="12"/>
      <c r="N40" s="2">
        <v>580</v>
      </c>
      <c r="O40" s="4">
        <v>302.76</v>
      </c>
      <c r="P40" s="12">
        <v>370</v>
      </c>
      <c r="Q40" s="12">
        <v>395</v>
      </c>
      <c r="R40" s="12">
        <v>410</v>
      </c>
      <c r="S40" s="12"/>
      <c r="T40" s="2">
        <v>410</v>
      </c>
      <c r="U40" s="4">
        <v>214.02</v>
      </c>
      <c r="V40" s="12">
        <v>590</v>
      </c>
      <c r="W40" s="12">
        <v>640</v>
      </c>
      <c r="X40" s="12" t="s">
        <v>156</v>
      </c>
      <c r="Y40" s="12"/>
      <c r="Z40" s="2">
        <v>640</v>
      </c>
      <c r="AA40" s="4">
        <v>334.08</v>
      </c>
      <c r="AB40" s="2">
        <v>1630</v>
      </c>
      <c r="AC40" s="5">
        <v>850.86</v>
      </c>
      <c r="AD40" s="2"/>
      <c r="AE40" s="6"/>
    </row>
    <row r="41" spans="1:31" ht="15">
      <c r="A41" s="9" t="s">
        <v>75</v>
      </c>
      <c r="B41" s="6">
        <v>31</v>
      </c>
      <c r="C41" s="1">
        <v>280</v>
      </c>
      <c r="D41" s="3">
        <v>0.5186</v>
      </c>
      <c r="E41" s="6" t="s">
        <v>85</v>
      </c>
      <c r="F41" s="12" t="s">
        <v>87</v>
      </c>
      <c r="G41" s="2" t="s">
        <v>6</v>
      </c>
      <c r="H41" s="2">
        <v>308</v>
      </c>
      <c r="I41" s="12" t="s">
        <v>89</v>
      </c>
      <c r="J41" s="12">
        <v>670</v>
      </c>
      <c r="K41" s="12">
        <v>700</v>
      </c>
      <c r="L41" s="12">
        <v>717</v>
      </c>
      <c r="M41" s="12" t="s">
        <v>122</v>
      </c>
      <c r="N41" s="2">
        <v>717</v>
      </c>
      <c r="O41" s="4">
        <v>371.8362</v>
      </c>
      <c r="P41" s="12">
        <v>510</v>
      </c>
      <c r="Q41" s="12">
        <v>525</v>
      </c>
      <c r="R41" s="12">
        <v>540</v>
      </c>
      <c r="S41" s="12">
        <v>560</v>
      </c>
      <c r="T41" s="2">
        <v>540</v>
      </c>
      <c r="U41" s="4">
        <v>280.044</v>
      </c>
      <c r="V41" s="12">
        <v>630</v>
      </c>
      <c r="W41" s="12">
        <v>670</v>
      </c>
      <c r="X41" s="12">
        <v>681</v>
      </c>
      <c r="Y41" s="12">
        <v>700</v>
      </c>
      <c r="Z41" s="2">
        <v>681</v>
      </c>
      <c r="AA41" s="4">
        <v>353.1666</v>
      </c>
      <c r="AB41" s="2">
        <v>1938</v>
      </c>
      <c r="AC41" s="5">
        <v>1005.0468</v>
      </c>
      <c r="AD41" s="2"/>
      <c r="AE41" s="6"/>
    </row>
    <row r="42" spans="1:31" ht="15">
      <c r="A42" s="9" t="s">
        <v>76</v>
      </c>
      <c r="B42" s="6">
        <v>24</v>
      </c>
      <c r="C42" s="1">
        <v>303</v>
      </c>
      <c r="D42" s="3">
        <v>0.5062</v>
      </c>
      <c r="E42" s="6" t="s">
        <v>85</v>
      </c>
      <c r="F42" s="12" t="s">
        <v>87</v>
      </c>
      <c r="G42" s="2" t="s">
        <v>6</v>
      </c>
      <c r="H42" s="2">
        <v>308</v>
      </c>
      <c r="I42" s="12" t="s">
        <v>89</v>
      </c>
      <c r="J42" s="12" t="s">
        <v>98</v>
      </c>
      <c r="K42" s="12">
        <v>700</v>
      </c>
      <c r="L42" s="12">
        <v>725</v>
      </c>
      <c r="M42" s="12" t="s">
        <v>123</v>
      </c>
      <c r="N42" s="2">
        <v>725</v>
      </c>
      <c r="O42" s="4">
        <v>366.995</v>
      </c>
      <c r="P42" s="12">
        <v>500</v>
      </c>
      <c r="Q42" s="12">
        <v>531</v>
      </c>
      <c r="R42" s="12">
        <v>551</v>
      </c>
      <c r="S42" s="12" t="s">
        <v>144</v>
      </c>
      <c r="T42" s="2">
        <v>551</v>
      </c>
      <c r="U42" s="4">
        <v>278.9162</v>
      </c>
      <c r="V42" s="12">
        <v>600</v>
      </c>
      <c r="W42" s="12" t="s">
        <v>147</v>
      </c>
      <c r="X42" s="12" t="s">
        <v>147</v>
      </c>
      <c r="Y42" s="12"/>
      <c r="Z42" s="2">
        <v>600</v>
      </c>
      <c r="AA42" s="4">
        <v>303.72</v>
      </c>
      <c r="AB42" s="2">
        <v>1876</v>
      </c>
      <c r="AC42" s="5">
        <v>949.6312</v>
      </c>
      <c r="AD42" s="2"/>
      <c r="AE42" s="6"/>
    </row>
    <row r="43" spans="1:31" ht="15">
      <c r="A43" s="9" t="s">
        <v>66</v>
      </c>
      <c r="B43" s="6">
        <v>53</v>
      </c>
      <c r="C43" s="1">
        <v>280</v>
      </c>
      <c r="D43" s="3">
        <v>0.5186</v>
      </c>
      <c r="E43" s="6" t="s">
        <v>85</v>
      </c>
      <c r="F43" s="12" t="s">
        <v>88</v>
      </c>
      <c r="G43" s="2" t="s">
        <v>6</v>
      </c>
      <c r="H43" s="2">
        <v>308</v>
      </c>
      <c r="I43" s="12" t="s">
        <v>89</v>
      </c>
      <c r="J43" s="12">
        <v>535</v>
      </c>
      <c r="K43" s="12">
        <v>565</v>
      </c>
      <c r="L43" s="12">
        <v>600</v>
      </c>
      <c r="M43" s="12"/>
      <c r="N43" s="2">
        <v>600</v>
      </c>
      <c r="O43" s="4">
        <v>311.16</v>
      </c>
      <c r="P43" s="12">
        <v>400</v>
      </c>
      <c r="Q43" s="12" t="s">
        <v>129</v>
      </c>
      <c r="R43" s="12" t="s">
        <v>137</v>
      </c>
      <c r="S43" s="12" t="s">
        <v>143</v>
      </c>
      <c r="T43" s="2">
        <v>400</v>
      </c>
      <c r="U43" s="4">
        <v>207.44</v>
      </c>
      <c r="V43" s="12">
        <v>580</v>
      </c>
      <c r="W43" s="12">
        <v>605</v>
      </c>
      <c r="X43" s="12"/>
      <c r="Y43" s="12"/>
      <c r="Z43" s="2">
        <v>605</v>
      </c>
      <c r="AA43" s="4">
        <v>313.753</v>
      </c>
      <c r="AB43" s="2">
        <v>1605</v>
      </c>
      <c r="AC43" s="5">
        <v>832.353</v>
      </c>
      <c r="AD43" s="2"/>
      <c r="AE43" s="6"/>
    </row>
    <row r="44" spans="1:31" ht="15">
      <c r="A44" s="9" t="s">
        <v>77</v>
      </c>
      <c r="B44" s="6">
        <v>30</v>
      </c>
      <c r="C44" s="1">
        <v>318</v>
      </c>
      <c r="D44" s="3">
        <v>0.4988</v>
      </c>
      <c r="E44" s="6" t="s">
        <v>85</v>
      </c>
      <c r="F44" s="12" t="s">
        <v>87</v>
      </c>
      <c r="G44" s="2" t="s">
        <v>6</v>
      </c>
      <c r="H44" s="2" t="s">
        <v>32</v>
      </c>
      <c r="I44" s="12" t="s">
        <v>89</v>
      </c>
      <c r="J44" s="12">
        <v>670</v>
      </c>
      <c r="K44" s="12">
        <v>700</v>
      </c>
      <c r="L44" s="12" t="s">
        <v>119</v>
      </c>
      <c r="M44" s="12"/>
      <c r="N44" s="2">
        <v>700</v>
      </c>
      <c r="O44" s="4">
        <v>349.16</v>
      </c>
      <c r="P44" s="12">
        <v>470</v>
      </c>
      <c r="Q44" s="12">
        <v>490</v>
      </c>
      <c r="R44" s="12">
        <v>510</v>
      </c>
      <c r="S44" s="12">
        <v>520</v>
      </c>
      <c r="T44" s="2">
        <v>510</v>
      </c>
      <c r="U44" s="4">
        <v>254.388</v>
      </c>
      <c r="V44" s="12">
        <v>570</v>
      </c>
      <c r="W44" s="12">
        <v>590</v>
      </c>
      <c r="X44" s="12">
        <v>610</v>
      </c>
      <c r="Y44" s="12">
        <v>630</v>
      </c>
      <c r="Z44" s="2">
        <v>610</v>
      </c>
      <c r="AA44" s="4">
        <v>304.268</v>
      </c>
      <c r="AB44" s="2">
        <v>1820</v>
      </c>
      <c r="AC44" s="5">
        <v>907.816</v>
      </c>
      <c r="AD44" s="2"/>
      <c r="AE44" s="6"/>
    </row>
    <row r="45" spans="1:31" ht="15">
      <c r="A45" s="9" t="s">
        <v>61</v>
      </c>
      <c r="B45" s="6">
        <v>42</v>
      </c>
      <c r="C45" s="1">
        <v>367</v>
      </c>
      <c r="D45" s="3">
        <v>0.4796</v>
      </c>
      <c r="E45" s="6" t="s">
        <v>85</v>
      </c>
      <c r="F45" s="12" t="s">
        <v>88</v>
      </c>
      <c r="G45" s="2" t="s">
        <v>6</v>
      </c>
      <c r="H45" s="2" t="s">
        <v>32</v>
      </c>
      <c r="I45" s="12" t="s">
        <v>89</v>
      </c>
      <c r="J45" s="12" t="s">
        <v>94</v>
      </c>
      <c r="K45" s="12">
        <v>235</v>
      </c>
      <c r="L45" s="12"/>
      <c r="M45" s="12"/>
      <c r="N45" s="2">
        <v>235</v>
      </c>
      <c r="O45" s="4">
        <v>112.706</v>
      </c>
      <c r="P45" s="12">
        <v>275</v>
      </c>
      <c r="Q45" s="12">
        <v>300</v>
      </c>
      <c r="R45" s="12" t="s">
        <v>127</v>
      </c>
      <c r="S45" s="12"/>
      <c r="T45" s="2">
        <v>300</v>
      </c>
      <c r="U45" s="4">
        <v>143.88</v>
      </c>
      <c r="V45" s="12">
        <v>350</v>
      </c>
      <c r="W45" s="12">
        <v>400</v>
      </c>
      <c r="X45" s="12">
        <v>460</v>
      </c>
      <c r="Y45" s="12">
        <v>500</v>
      </c>
      <c r="Z45" s="2">
        <v>460</v>
      </c>
      <c r="AA45" s="4">
        <v>220.616</v>
      </c>
      <c r="AB45" s="2">
        <v>995</v>
      </c>
      <c r="AC45" s="5">
        <v>477.202</v>
      </c>
      <c r="AD45" s="2"/>
      <c r="AE45" s="6"/>
    </row>
    <row r="46" spans="1:31" ht="15">
      <c r="A46" s="9" t="s">
        <v>78</v>
      </c>
      <c r="B46" s="6">
        <v>37</v>
      </c>
      <c r="C46" s="1">
        <v>165</v>
      </c>
      <c r="D46" s="3">
        <v>0.723</v>
      </c>
      <c r="E46" s="6" t="s">
        <v>86</v>
      </c>
      <c r="F46" s="12" t="s">
        <v>87</v>
      </c>
      <c r="G46" s="2" t="s">
        <v>38</v>
      </c>
      <c r="H46" s="2">
        <v>165</v>
      </c>
      <c r="I46" s="12" t="s">
        <v>89</v>
      </c>
      <c r="J46" s="12">
        <v>325</v>
      </c>
      <c r="K46" s="12" t="s">
        <v>106</v>
      </c>
      <c r="L46" s="12" t="s">
        <v>106</v>
      </c>
      <c r="M46" s="12" t="s">
        <v>111</v>
      </c>
      <c r="N46" s="2">
        <v>325</v>
      </c>
      <c r="O46" s="4">
        <v>234.975</v>
      </c>
      <c r="P46" s="12">
        <v>200</v>
      </c>
      <c r="Q46" s="12" t="s">
        <v>132</v>
      </c>
      <c r="R46" s="12">
        <v>210</v>
      </c>
      <c r="S46" s="12"/>
      <c r="T46" s="2">
        <v>210</v>
      </c>
      <c r="U46" s="4">
        <v>151.83</v>
      </c>
      <c r="V46" s="12">
        <v>325</v>
      </c>
      <c r="W46" s="12">
        <v>340</v>
      </c>
      <c r="X46" s="12" t="s">
        <v>106</v>
      </c>
      <c r="Y46" s="12" t="s">
        <v>106</v>
      </c>
      <c r="Z46" s="2">
        <v>340</v>
      </c>
      <c r="AA46" s="4">
        <v>245.82</v>
      </c>
      <c r="AB46" s="2">
        <v>875</v>
      </c>
      <c r="AC46" s="5">
        <v>632.625</v>
      </c>
      <c r="AD46" s="2"/>
      <c r="AE46" s="6"/>
    </row>
    <row r="47" spans="1:31" ht="15">
      <c r="A47" s="9" t="s">
        <v>79</v>
      </c>
      <c r="B47" s="6">
        <v>40</v>
      </c>
      <c r="C47" s="1">
        <v>89</v>
      </c>
      <c r="D47" s="3">
        <v>1.1756</v>
      </c>
      <c r="E47" s="6" t="s">
        <v>86</v>
      </c>
      <c r="F47" s="12" t="s">
        <v>87</v>
      </c>
      <c r="G47" s="2" t="s">
        <v>39</v>
      </c>
      <c r="H47" s="2">
        <v>97</v>
      </c>
      <c r="I47" s="12" t="s">
        <v>89</v>
      </c>
      <c r="J47" s="12">
        <v>175</v>
      </c>
      <c r="K47" s="12">
        <v>185</v>
      </c>
      <c r="L47" s="12">
        <v>190</v>
      </c>
      <c r="M47" s="12"/>
      <c r="N47" s="2">
        <v>190</v>
      </c>
      <c r="O47" s="4">
        <v>223.364</v>
      </c>
      <c r="P47" s="12">
        <v>70</v>
      </c>
      <c r="Q47" s="12">
        <v>75</v>
      </c>
      <c r="R47" s="12" t="s">
        <v>139</v>
      </c>
      <c r="S47" s="12"/>
      <c r="T47" s="2">
        <v>75</v>
      </c>
      <c r="U47" s="4">
        <v>88.17</v>
      </c>
      <c r="V47" s="12">
        <v>225</v>
      </c>
      <c r="W47" s="12">
        <v>235</v>
      </c>
      <c r="X47" s="12">
        <v>240</v>
      </c>
      <c r="Y47" s="12">
        <v>245</v>
      </c>
      <c r="Z47" s="2">
        <v>240</v>
      </c>
      <c r="AA47" s="4">
        <v>282.144</v>
      </c>
      <c r="AB47" s="2">
        <v>505</v>
      </c>
      <c r="AC47" s="5">
        <v>593.678</v>
      </c>
      <c r="AD47" s="2"/>
      <c r="AE47" s="6"/>
    </row>
    <row r="48" spans="1:31" ht="15">
      <c r="A48" s="9" t="s">
        <v>80</v>
      </c>
      <c r="B48" s="6">
        <v>41</v>
      </c>
      <c r="C48" s="1">
        <v>129</v>
      </c>
      <c r="D48" s="3">
        <v>0.8788</v>
      </c>
      <c r="E48" s="6" t="s">
        <v>86</v>
      </c>
      <c r="F48" s="12" t="s">
        <v>87</v>
      </c>
      <c r="G48" s="2" t="s">
        <v>39</v>
      </c>
      <c r="H48" s="2">
        <v>132</v>
      </c>
      <c r="I48" s="12" t="s">
        <v>89</v>
      </c>
      <c r="J48" s="12">
        <v>185</v>
      </c>
      <c r="K48" s="12" t="s">
        <v>107</v>
      </c>
      <c r="L48" s="12">
        <v>205</v>
      </c>
      <c r="M48" s="12"/>
      <c r="N48" s="2">
        <v>205</v>
      </c>
      <c r="O48" s="4">
        <v>180.154</v>
      </c>
      <c r="P48" s="12">
        <v>120</v>
      </c>
      <c r="Q48" s="12" t="s">
        <v>133</v>
      </c>
      <c r="R48" s="12" t="s">
        <v>133</v>
      </c>
      <c r="S48" s="12" t="s">
        <v>145</v>
      </c>
      <c r="T48" s="2">
        <v>120</v>
      </c>
      <c r="U48" s="4">
        <v>105.456</v>
      </c>
      <c r="V48" s="12">
        <v>275</v>
      </c>
      <c r="W48" s="12">
        <v>290</v>
      </c>
      <c r="X48" s="12" t="s">
        <v>157</v>
      </c>
      <c r="Y48" s="12" t="s">
        <v>160</v>
      </c>
      <c r="Z48" s="2">
        <v>290</v>
      </c>
      <c r="AA48" s="4">
        <v>254.852</v>
      </c>
      <c r="AB48" s="2">
        <v>615</v>
      </c>
      <c r="AC48" s="5">
        <v>540.462</v>
      </c>
      <c r="AD48" s="2"/>
      <c r="AE48" s="6"/>
    </row>
    <row r="49" spans="1:31" ht="15">
      <c r="A49" s="9" t="s">
        <v>81</v>
      </c>
      <c r="B49" s="6">
        <v>51</v>
      </c>
      <c r="C49" s="1">
        <v>140</v>
      </c>
      <c r="D49" s="3">
        <v>0.8202</v>
      </c>
      <c r="E49" s="6" t="s">
        <v>86</v>
      </c>
      <c r="F49" s="12" t="s">
        <v>87</v>
      </c>
      <c r="G49" s="2" t="s">
        <v>40</v>
      </c>
      <c r="H49" s="2">
        <v>148</v>
      </c>
      <c r="I49" s="12" t="s">
        <v>89</v>
      </c>
      <c r="J49" s="12">
        <v>255</v>
      </c>
      <c r="K49" s="12">
        <v>270</v>
      </c>
      <c r="L49" s="12">
        <v>280</v>
      </c>
      <c r="M49" s="12"/>
      <c r="N49" s="2">
        <v>280</v>
      </c>
      <c r="O49" s="4">
        <v>229.656</v>
      </c>
      <c r="P49" s="12">
        <v>135</v>
      </c>
      <c r="Q49" s="12">
        <v>140</v>
      </c>
      <c r="R49" s="12" t="s">
        <v>126</v>
      </c>
      <c r="S49" s="12"/>
      <c r="T49" s="2">
        <v>140</v>
      </c>
      <c r="U49" s="4">
        <v>114.828</v>
      </c>
      <c r="V49" s="12">
        <v>240</v>
      </c>
      <c r="W49" s="12">
        <v>250</v>
      </c>
      <c r="X49" s="12">
        <v>260</v>
      </c>
      <c r="Y49" s="12"/>
      <c r="Z49" s="2">
        <v>260</v>
      </c>
      <c r="AA49" s="4">
        <v>213.252</v>
      </c>
      <c r="AB49" s="2">
        <v>680</v>
      </c>
      <c r="AC49" s="5">
        <v>557.736</v>
      </c>
      <c r="AD49" s="2"/>
      <c r="AE49" s="6"/>
    </row>
    <row r="50" spans="1:31" ht="15">
      <c r="A50" s="9" t="s">
        <v>82</v>
      </c>
      <c r="B50" s="6">
        <v>25</v>
      </c>
      <c r="C50" s="1">
        <v>119</v>
      </c>
      <c r="D50" s="3">
        <v>0.939</v>
      </c>
      <c r="E50" s="6" t="s">
        <v>86</v>
      </c>
      <c r="F50" s="12" t="s">
        <v>87</v>
      </c>
      <c r="G50" s="2" t="s">
        <v>6</v>
      </c>
      <c r="H50" s="2">
        <v>123</v>
      </c>
      <c r="I50" s="12" t="s">
        <v>89</v>
      </c>
      <c r="J50" s="12" t="s">
        <v>99</v>
      </c>
      <c r="K50" s="12" t="s">
        <v>108</v>
      </c>
      <c r="L50" s="12">
        <v>275</v>
      </c>
      <c r="M50" s="12">
        <v>320</v>
      </c>
      <c r="N50" s="2">
        <v>275</v>
      </c>
      <c r="O50" s="4">
        <v>258.225</v>
      </c>
      <c r="P50" s="12">
        <v>150</v>
      </c>
      <c r="Q50" s="12">
        <v>170</v>
      </c>
      <c r="R50" s="12" t="s">
        <v>135</v>
      </c>
      <c r="S50" s="12"/>
      <c r="T50" s="2">
        <v>170</v>
      </c>
      <c r="U50" s="4">
        <v>159.63</v>
      </c>
      <c r="V50" s="12">
        <v>300</v>
      </c>
      <c r="W50" s="12">
        <v>325</v>
      </c>
      <c r="X50" s="12">
        <v>350</v>
      </c>
      <c r="Y50" s="12">
        <v>360</v>
      </c>
      <c r="Z50" s="2">
        <v>350</v>
      </c>
      <c r="AA50" s="4">
        <v>328.65</v>
      </c>
      <c r="AB50" s="2">
        <v>795</v>
      </c>
      <c r="AC50" s="5">
        <v>746.505</v>
      </c>
      <c r="AD50" s="2"/>
      <c r="AE50" s="6"/>
    </row>
    <row r="51" spans="1:31" ht="15">
      <c r="A51" s="9" t="s">
        <v>83</v>
      </c>
      <c r="B51" s="6">
        <v>28</v>
      </c>
      <c r="C51" s="1">
        <v>125</v>
      </c>
      <c r="D51" s="3">
        <v>0.9019</v>
      </c>
      <c r="E51" s="6" t="s">
        <v>86</v>
      </c>
      <c r="F51" s="12" t="s">
        <v>87</v>
      </c>
      <c r="G51" s="2" t="s">
        <v>6</v>
      </c>
      <c r="H51" s="2">
        <v>132</v>
      </c>
      <c r="I51" s="12" t="s">
        <v>89</v>
      </c>
      <c r="J51" s="12">
        <v>315</v>
      </c>
      <c r="K51" s="12" t="s">
        <v>109</v>
      </c>
      <c r="L51" s="12">
        <v>350</v>
      </c>
      <c r="M51" s="12">
        <v>360</v>
      </c>
      <c r="N51" s="2">
        <v>350</v>
      </c>
      <c r="O51" s="4">
        <v>315.665</v>
      </c>
      <c r="P51" s="12">
        <v>200</v>
      </c>
      <c r="Q51" s="12">
        <v>211</v>
      </c>
      <c r="R51" s="12" t="s">
        <v>140</v>
      </c>
      <c r="S51" s="12" t="s">
        <v>146</v>
      </c>
      <c r="T51" s="2">
        <v>211</v>
      </c>
      <c r="U51" s="4">
        <v>190.3009</v>
      </c>
      <c r="V51" s="12">
        <v>325</v>
      </c>
      <c r="W51" s="12">
        <v>340</v>
      </c>
      <c r="X51" s="12">
        <v>350</v>
      </c>
      <c r="Y51" s="12" t="s">
        <v>161</v>
      </c>
      <c r="Z51" s="2">
        <v>350</v>
      </c>
      <c r="AA51" s="4">
        <v>315.665</v>
      </c>
      <c r="AB51" s="2">
        <v>911</v>
      </c>
      <c r="AC51" s="5">
        <v>821.6309</v>
      </c>
      <c r="AD51" s="2"/>
      <c r="AE51" s="6"/>
    </row>
    <row r="52" spans="1:31" ht="15">
      <c r="A52" s="9" t="s">
        <v>84</v>
      </c>
      <c r="B52" s="10">
        <v>28</v>
      </c>
      <c r="C52" s="29">
        <v>213</v>
      </c>
      <c r="D52" s="3">
        <v>0.6093</v>
      </c>
      <c r="E52" s="10" t="s">
        <v>86</v>
      </c>
      <c r="F52" s="12" t="s">
        <v>87</v>
      </c>
      <c r="G52" s="2" t="s">
        <v>6</v>
      </c>
      <c r="H52" s="2" t="s">
        <v>34</v>
      </c>
      <c r="I52" s="12" t="s">
        <v>89</v>
      </c>
      <c r="J52" s="12">
        <v>325</v>
      </c>
      <c r="K52" s="12">
        <v>340</v>
      </c>
      <c r="L52" s="12" t="s">
        <v>106</v>
      </c>
      <c r="M52" s="12"/>
      <c r="N52" s="2">
        <v>340</v>
      </c>
      <c r="O52" s="4">
        <v>207.162</v>
      </c>
      <c r="P52" s="12" t="s">
        <v>126</v>
      </c>
      <c r="Q52" s="12">
        <v>155</v>
      </c>
      <c r="R52" s="12">
        <v>170</v>
      </c>
      <c r="S52" s="12"/>
      <c r="T52" s="2">
        <v>170</v>
      </c>
      <c r="U52" s="4">
        <v>103.581</v>
      </c>
      <c r="V52" s="12">
        <v>315</v>
      </c>
      <c r="W52" s="12">
        <v>340</v>
      </c>
      <c r="X52" s="12">
        <v>360</v>
      </c>
      <c r="Y52" s="12"/>
      <c r="Z52" s="2">
        <v>360</v>
      </c>
      <c r="AA52" s="4">
        <v>219.348</v>
      </c>
      <c r="AB52" s="2">
        <v>870</v>
      </c>
      <c r="AC52" s="5">
        <v>530.091</v>
      </c>
      <c r="AD52" s="2"/>
      <c r="AE52" s="6"/>
    </row>
    <row r="53" spans="1:31" ht="15">
      <c r="A53" s="30"/>
      <c r="B53" s="11"/>
      <c r="C53" s="16"/>
      <c r="D53" s="3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32"/>
      <c r="P53" s="11"/>
      <c r="Q53" s="11"/>
      <c r="R53" s="11"/>
      <c r="S53" s="11"/>
      <c r="T53" s="11"/>
      <c r="U53" s="33"/>
      <c r="V53" s="11"/>
      <c r="W53" s="11"/>
      <c r="X53" s="11"/>
      <c r="Y53" s="11"/>
      <c r="Z53" s="11"/>
      <c r="AA53" s="33"/>
      <c r="AB53" s="33"/>
      <c r="AC53" s="33"/>
      <c r="AD53" s="11"/>
      <c r="AE53" s="6"/>
    </row>
    <row r="54" spans="1:31" ht="15">
      <c r="A54" s="30"/>
      <c r="B54" s="11"/>
      <c r="C54" s="16"/>
      <c r="D54" s="3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32"/>
      <c r="P54" s="11"/>
      <c r="Q54" s="11"/>
      <c r="R54" s="11"/>
      <c r="S54" s="11"/>
      <c r="T54" s="11"/>
      <c r="U54" s="33"/>
      <c r="V54" s="11"/>
      <c r="W54" s="11"/>
      <c r="X54" s="11"/>
      <c r="Y54" s="11"/>
      <c r="Z54" s="11"/>
      <c r="AA54" s="33"/>
      <c r="AB54" s="33"/>
      <c r="AC54" s="33"/>
      <c r="AD54" s="11"/>
      <c r="AE54" s="6"/>
    </row>
    <row r="55" spans="1:31" ht="15">
      <c r="A55" s="30"/>
      <c r="B55" s="11"/>
      <c r="C55" s="16"/>
      <c r="D55" s="3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32"/>
      <c r="P55" s="11"/>
      <c r="Q55" s="11"/>
      <c r="R55" s="11"/>
      <c r="S55" s="11"/>
      <c r="T55" s="11"/>
      <c r="U55" s="33"/>
      <c r="V55" s="11"/>
      <c r="W55" s="11"/>
      <c r="X55" s="11"/>
      <c r="Y55" s="11"/>
      <c r="Z55" s="11"/>
      <c r="AA55" s="33"/>
      <c r="AB55" s="33"/>
      <c r="AC55" s="33"/>
      <c r="AD55" s="11"/>
      <c r="AE55" s="6"/>
    </row>
    <row r="56" spans="1:30" ht="15">
      <c r="A56" s="15"/>
      <c r="B56" s="16"/>
      <c r="C56" s="16"/>
      <c r="D56" s="17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8"/>
      <c r="P56" s="16"/>
      <c r="Q56" s="16"/>
      <c r="R56" s="16"/>
      <c r="S56" s="16"/>
      <c r="T56" s="16"/>
      <c r="U56" s="19"/>
      <c r="V56" s="16"/>
      <c r="W56" s="16"/>
      <c r="X56" s="16"/>
      <c r="Y56" s="16"/>
      <c r="Z56" s="16"/>
      <c r="AA56" s="19"/>
      <c r="AB56" s="19"/>
      <c r="AC56" s="19"/>
      <c r="AD56" s="16"/>
    </row>
    <row r="68" spans="1:30" ht="15">
      <c r="A68" s="34"/>
      <c r="B68" s="1"/>
      <c r="C68" s="1"/>
      <c r="D68" s="35" t="s">
        <v>4</v>
      </c>
      <c r="E68" s="1"/>
      <c r="F68" s="36"/>
      <c r="G68" s="37" t="s">
        <v>4</v>
      </c>
      <c r="H68" s="37" t="s">
        <v>4</v>
      </c>
      <c r="I68" s="36"/>
      <c r="J68" s="36"/>
      <c r="K68" s="36"/>
      <c r="L68" s="36"/>
      <c r="M68" s="36"/>
      <c r="N68" s="37" t="s">
        <v>4</v>
      </c>
      <c r="O68" s="38" t="s">
        <v>4</v>
      </c>
      <c r="P68" s="36"/>
      <c r="Q68" s="36"/>
      <c r="R68" s="36"/>
      <c r="S68" s="36"/>
      <c r="T68" s="37" t="s">
        <v>4</v>
      </c>
      <c r="U68" s="38" t="s">
        <v>4</v>
      </c>
      <c r="V68" s="36"/>
      <c r="W68" s="36"/>
      <c r="X68" s="36"/>
      <c r="Y68" s="36"/>
      <c r="Z68" s="37" t="s">
        <v>4</v>
      </c>
      <c r="AA68" s="38" t="s">
        <v>4</v>
      </c>
      <c r="AB68" s="37" t="s">
        <v>4</v>
      </c>
      <c r="AC68" s="39" t="s">
        <v>4</v>
      </c>
      <c r="AD68" s="37"/>
    </row>
    <row r="69" spans="1:30" ht="15">
      <c r="A69" s="34"/>
      <c r="B69" s="1"/>
      <c r="C69" s="1"/>
      <c r="D69" s="35" t="s">
        <v>4</v>
      </c>
      <c r="E69" s="1"/>
      <c r="F69" s="1"/>
      <c r="G69" s="37" t="s">
        <v>4</v>
      </c>
      <c r="H69" s="37" t="s">
        <v>4</v>
      </c>
      <c r="I69" s="36"/>
      <c r="J69" s="36"/>
      <c r="K69" s="36"/>
      <c r="L69" s="36"/>
      <c r="M69" s="36"/>
      <c r="N69" s="37" t="s">
        <v>4</v>
      </c>
      <c r="O69" s="38" t="s">
        <v>4</v>
      </c>
      <c r="P69" s="36"/>
      <c r="Q69" s="36"/>
      <c r="R69" s="36"/>
      <c r="S69" s="36"/>
      <c r="T69" s="37" t="s">
        <v>4</v>
      </c>
      <c r="U69" s="38" t="s">
        <v>4</v>
      </c>
      <c r="V69" s="36"/>
      <c r="W69" s="36"/>
      <c r="X69" s="36"/>
      <c r="Y69" s="36"/>
      <c r="Z69" s="37" t="s">
        <v>4</v>
      </c>
      <c r="AA69" s="38" t="s">
        <v>4</v>
      </c>
      <c r="AB69" s="37" t="s">
        <v>4</v>
      </c>
      <c r="AC69" s="39" t="s">
        <v>4</v>
      </c>
      <c r="AD69" s="37"/>
    </row>
    <row r="70" spans="1:30" ht="15">
      <c r="A70" s="34"/>
      <c r="B70" s="1"/>
      <c r="C70" s="1"/>
      <c r="D70" s="35" t="s">
        <v>4</v>
      </c>
      <c r="E70" s="1"/>
      <c r="F70" s="36"/>
      <c r="G70" s="37" t="s">
        <v>4</v>
      </c>
      <c r="H70" s="37" t="s">
        <v>4</v>
      </c>
      <c r="I70" s="36"/>
      <c r="J70" s="36"/>
      <c r="K70" s="36"/>
      <c r="L70" s="36"/>
      <c r="M70" s="36"/>
      <c r="N70" s="37" t="s">
        <v>4</v>
      </c>
      <c r="O70" s="38" t="s">
        <v>4</v>
      </c>
      <c r="P70" s="36"/>
      <c r="Q70" s="36"/>
      <c r="R70" s="36"/>
      <c r="S70" s="36"/>
      <c r="T70" s="37" t="s">
        <v>4</v>
      </c>
      <c r="U70" s="38" t="s">
        <v>4</v>
      </c>
      <c r="V70" s="36"/>
      <c r="W70" s="36"/>
      <c r="X70" s="36"/>
      <c r="Y70" s="36"/>
      <c r="Z70" s="37" t="s">
        <v>4</v>
      </c>
      <c r="AA70" s="38" t="s">
        <v>4</v>
      </c>
      <c r="AB70" s="37" t="s">
        <v>4</v>
      </c>
      <c r="AC70" s="39" t="s">
        <v>4</v>
      </c>
      <c r="AD70" s="37"/>
    </row>
  </sheetData>
  <sheetProtection/>
  <printOptions/>
  <pageMargins left="0.5" right="0.55" top="0.5902777777777778" bottom="0.5902777777777778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 St-Laurent</dc:creator>
  <cp:keywords/>
  <dc:description/>
  <cp:lastModifiedBy>Utilisateur Windows</cp:lastModifiedBy>
  <dcterms:created xsi:type="dcterms:W3CDTF">2020-03-15T12:38:08Z</dcterms:created>
  <dcterms:modified xsi:type="dcterms:W3CDTF">2020-03-15T12:38:08Z</dcterms:modified>
  <cp:category/>
  <cp:version/>
  <cp:contentType/>
  <cp:contentStatus/>
</cp:coreProperties>
</file>